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iers-dgs.ctmatinik.mq\partages\DGA COFIN\DGPFE\GACA\BAC\Site Internet\Respest obligations AAP et liste bénéficiaires\"/>
    </mc:Choice>
  </mc:AlternateContent>
  <bookViews>
    <workbookView xWindow="0" yWindow="0" windowWidth="21960" windowHeight="7280"/>
  </bookViews>
  <sheets>
    <sheet name="Liste 24 juillet 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'Liste 24 juillet 2025'!$B$2:$Y$1041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65" i="1" l="1"/>
  <c r="N1166" i="1"/>
  <c r="N1167" i="1"/>
  <c r="N1168" i="1"/>
  <c r="N1169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6" i="1"/>
  <c r="N1277" i="1"/>
  <c r="N1278" i="1"/>
  <c r="N1484" i="1"/>
  <c r="N1485" i="1"/>
  <c r="N1486" i="1"/>
  <c r="N1487" i="1"/>
  <c r="N1488" i="1"/>
  <c r="H1906" i="1" l="1"/>
  <c r="I1906" i="1" s="1"/>
  <c r="H1907" i="1"/>
  <c r="I1907" i="1" s="1"/>
  <c r="H1908" i="1"/>
  <c r="I1908" i="1" s="1"/>
  <c r="H1901" i="1" l="1"/>
  <c r="I1901" i="1" s="1"/>
  <c r="H1904" i="1"/>
  <c r="H1895" i="1"/>
  <c r="H1896" i="1"/>
  <c r="I1896" i="1" s="1"/>
  <c r="H1897" i="1"/>
  <c r="I1897" i="1" s="1"/>
  <c r="H1898" i="1"/>
  <c r="I1898" i="1" s="1"/>
  <c r="H1899" i="1"/>
  <c r="I1899" i="1" s="1"/>
  <c r="H1900" i="1"/>
  <c r="I1900" i="1" s="1"/>
  <c r="H1902" i="1"/>
  <c r="I1902" i="1" s="1"/>
  <c r="H1903" i="1"/>
  <c r="I1903" i="1" s="1"/>
  <c r="H1905" i="1"/>
  <c r="I1905" i="1" s="1"/>
  <c r="I1895" i="1"/>
  <c r="I1904" i="1" l="1"/>
  <c r="H1879" i="1"/>
  <c r="I1879" i="1" s="1"/>
  <c r="H1880" i="1"/>
  <c r="I1880" i="1" s="1"/>
  <c r="H1881" i="1"/>
  <c r="I1881" i="1" s="1"/>
  <c r="H1882" i="1"/>
  <c r="I1882" i="1" s="1"/>
  <c r="H1883" i="1"/>
  <c r="I1883" i="1" s="1"/>
  <c r="H1884" i="1"/>
  <c r="I1884" i="1" s="1"/>
  <c r="H1885" i="1"/>
  <c r="I1885" i="1" s="1"/>
  <c r="H1886" i="1"/>
  <c r="I1886" i="1" s="1"/>
  <c r="H1887" i="1"/>
  <c r="I1887" i="1" s="1"/>
  <c r="H1888" i="1"/>
  <c r="I1888" i="1" s="1"/>
  <c r="H1889" i="1"/>
  <c r="I1889" i="1" s="1"/>
  <c r="H1890" i="1"/>
  <c r="I1890" i="1" s="1"/>
  <c r="H1891" i="1"/>
  <c r="I1891" i="1" s="1"/>
  <c r="H1892" i="1"/>
  <c r="I1892" i="1" s="1"/>
  <c r="H1893" i="1"/>
  <c r="I1893" i="1" s="1"/>
  <c r="H1894" i="1"/>
  <c r="I1894" i="1" s="1"/>
  <c r="H1850" i="1" l="1"/>
  <c r="I1850" i="1" s="1"/>
  <c r="H1851" i="1"/>
  <c r="I1851" i="1" s="1"/>
  <c r="H1852" i="1"/>
  <c r="I1852" i="1" s="1"/>
  <c r="H1853" i="1"/>
  <c r="I1853" i="1" s="1"/>
  <c r="H1854" i="1"/>
  <c r="I1854" i="1" s="1"/>
  <c r="H1855" i="1"/>
  <c r="I1855" i="1" s="1"/>
  <c r="H1856" i="1"/>
  <c r="I1856" i="1" s="1"/>
  <c r="H1857" i="1"/>
  <c r="I1857" i="1" s="1"/>
  <c r="H1858" i="1"/>
  <c r="I1858" i="1" s="1"/>
  <c r="H1859" i="1"/>
  <c r="I1859" i="1" s="1"/>
  <c r="H1860" i="1"/>
  <c r="I1860" i="1" s="1"/>
  <c r="H1861" i="1"/>
  <c r="I1861" i="1" s="1"/>
  <c r="H1862" i="1"/>
  <c r="I1862" i="1" s="1"/>
  <c r="H1863" i="1"/>
  <c r="I1863" i="1" s="1"/>
  <c r="H1864" i="1"/>
  <c r="I1864" i="1" s="1"/>
  <c r="H1865" i="1"/>
  <c r="I1865" i="1" s="1"/>
  <c r="H1866" i="1"/>
  <c r="I1866" i="1" s="1"/>
  <c r="H1867" i="1"/>
  <c r="I1867" i="1" s="1"/>
  <c r="H1868" i="1"/>
  <c r="I1868" i="1" s="1"/>
  <c r="H1869" i="1"/>
  <c r="I1869" i="1" s="1"/>
  <c r="H1870" i="1"/>
  <c r="I1870" i="1" s="1"/>
  <c r="H1871" i="1"/>
  <c r="I1871" i="1" s="1"/>
  <c r="H1872" i="1"/>
  <c r="I1872" i="1" s="1"/>
  <c r="H1873" i="1"/>
  <c r="I1873" i="1" s="1"/>
  <c r="H1874" i="1"/>
  <c r="I1874" i="1" s="1"/>
  <c r="H1875" i="1"/>
  <c r="I1875" i="1" s="1"/>
  <c r="H1876" i="1"/>
  <c r="I1876" i="1" s="1"/>
  <c r="H1877" i="1"/>
  <c r="I1877" i="1" s="1"/>
  <c r="H1878" i="1"/>
  <c r="I1878" i="1"/>
  <c r="H1839" i="1" l="1"/>
  <c r="I1839" i="1" s="1"/>
  <c r="H1840" i="1"/>
  <c r="I1840" i="1" s="1"/>
  <c r="H1841" i="1"/>
  <c r="I1841" i="1" s="1"/>
  <c r="H1842" i="1"/>
  <c r="I1842" i="1" s="1"/>
  <c r="H1843" i="1"/>
  <c r="I1843" i="1" s="1"/>
  <c r="H1844" i="1"/>
  <c r="I1844" i="1" s="1"/>
  <c r="H1845" i="1"/>
  <c r="I1845" i="1" s="1"/>
  <c r="H1846" i="1"/>
  <c r="I1846" i="1" s="1"/>
  <c r="H1847" i="1"/>
  <c r="I1847" i="1" s="1"/>
  <c r="H1848" i="1"/>
  <c r="I1848" i="1" s="1"/>
  <c r="H1849" i="1"/>
  <c r="I1849" i="1" s="1"/>
  <c r="H1538" i="1" l="1"/>
  <c r="H1789" i="1"/>
  <c r="I1790" i="1" s="1"/>
  <c r="H1790" i="1"/>
  <c r="I1791" i="1" s="1"/>
  <c r="H1791" i="1"/>
  <c r="I1792" i="1" s="1"/>
  <c r="H1792" i="1"/>
  <c r="I1793" i="1" s="1"/>
  <c r="H1793" i="1"/>
  <c r="I1794" i="1" s="1"/>
  <c r="H1794" i="1"/>
  <c r="I1795" i="1" s="1"/>
  <c r="H1795" i="1"/>
  <c r="I1796" i="1" s="1"/>
  <c r="H1796" i="1"/>
  <c r="I1797" i="1" s="1"/>
  <c r="H1797" i="1"/>
  <c r="I1798" i="1" s="1"/>
  <c r="H1798" i="1"/>
  <c r="I1799" i="1" s="1"/>
  <c r="H1799" i="1"/>
  <c r="I1800" i="1" s="1"/>
  <c r="H1800" i="1"/>
  <c r="I1801" i="1" s="1"/>
  <c r="H1801" i="1"/>
  <c r="I1802" i="1" s="1"/>
  <c r="H1802" i="1"/>
  <c r="I1803" i="1" s="1"/>
  <c r="H1803" i="1"/>
  <c r="I1804" i="1" s="1"/>
  <c r="H1804" i="1"/>
  <c r="I1805" i="1" s="1"/>
  <c r="H1805" i="1"/>
  <c r="I1806" i="1" s="1"/>
  <c r="H1806" i="1"/>
  <c r="I1807" i="1" s="1"/>
  <c r="H1807" i="1"/>
  <c r="I1808" i="1" s="1"/>
  <c r="H1808" i="1"/>
  <c r="I1809" i="1" s="1"/>
  <c r="H1809" i="1"/>
  <c r="I1810" i="1" s="1"/>
  <c r="H1810" i="1"/>
  <c r="I1811" i="1" s="1"/>
  <c r="H1811" i="1"/>
  <c r="I1812" i="1" s="1"/>
  <c r="H1812" i="1"/>
  <c r="I1813" i="1" s="1"/>
  <c r="H1813" i="1"/>
  <c r="I1814" i="1" s="1"/>
  <c r="H1814" i="1"/>
  <c r="I1815" i="1" s="1"/>
  <c r="H1815" i="1"/>
  <c r="I1816" i="1" s="1"/>
  <c r="H1816" i="1"/>
  <c r="I1817" i="1" s="1"/>
  <c r="H1817" i="1"/>
  <c r="I1818" i="1" s="1"/>
  <c r="H1818" i="1"/>
  <c r="I1819" i="1" s="1"/>
  <c r="H1819" i="1"/>
  <c r="I1820" i="1" s="1"/>
  <c r="H1820" i="1"/>
  <c r="I1821" i="1" s="1"/>
  <c r="H1821" i="1"/>
  <c r="I1822" i="1" s="1"/>
  <c r="H1822" i="1"/>
  <c r="I1823" i="1" s="1"/>
  <c r="H1823" i="1"/>
  <c r="I1824" i="1" s="1"/>
  <c r="H1824" i="1"/>
  <c r="I1825" i="1" s="1"/>
  <c r="H1825" i="1"/>
  <c r="I1826" i="1" s="1"/>
  <c r="H1826" i="1"/>
  <c r="I1827" i="1" s="1"/>
  <c r="H1827" i="1"/>
  <c r="I1828" i="1" s="1"/>
  <c r="H1828" i="1"/>
  <c r="I1829" i="1" s="1"/>
  <c r="H1829" i="1"/>
  <c r="I1830" i="1" s="1"/>
  <c r="H1830" i="1"/>
  <c r="I1831" i="1" s="1"/>
  <c r="H1831" i="1"/>
  <c r="I1832" i="1" s="1"/>
  <c r="H1832" i="1"/>
  <c r="I1833" i="1" s="1"/>
  <c r="H1833" i="1"/>
  <c r="I1834" i="1" s="1"/>
  <c r="H1834" i="1"/>
  <c r="I1835" i="1" s="1"/>
  <c r="H1835" i="1"/>
  <c r="I1836" i="1" s="1"/>
  <c r="H1836" i="1"/>
  <c r="I1837" i="1" s="1"/>
  <c r="H1837" i="1"/>
  <c r="I1838" i="1" s="1"/>
  <c r="H1838" i="1"/>
  <c r="H1775" i="1" l="1"/>
  <c r="I1776" i="1" s="1"/>
  <c r="H1776" i="1"/>
  <c r="I1777" i="1" s="1"/>
  <c r="H1777" i="1"/>
  <c r="I1778" i="1" s="1"/>
  <c r="H1778" i="1"/>
  <c r="I1779" i="1" s="1"/>
  <c r="H1779" i="1"/>
  <c r="I1780" i="1" s="1"/>
  <c r="H1780" i="1"/>
  <c r="I1781" i="1" s="1"/>
  <c r="H1781" i="1"/>
  <c r="I1782" i="1" s="1"/>
  <c r="H1782" i="1"/>
  <c r="I1783" i="1" s="1"/>
  <c r="H1783" i="1"/>
  <c r="I1784" i="1" s="1"/>
  <c r="H1784" i="1"/>
  <c r="I1785" i="1" s="1"/>
  <c r="H1785" i="1"/>
  <c r="I1786" i="1" s="1"/>
  <c r="H1786" i="1"/>
  <c r="I1787" i="1" s="1"/>
  <c r="H1787" i="1"/>
  <c r="I1788" i="1" s="1"/>
  <c r="H1788" i="1"/>
  <c r="I1789" i="1" s="1"/>
  <c r="H1762" i="1"/>
  <c r="I1763" i="1" s="1"/>
  <c r="H1763" i="1"/>
  <c r="I1764" i="1" s="1"/>
  <c r="H1764" i="1"/>
  <c r="I1765" i="1" s="1"/>
  <c r="H1765" i="1"/>
  <c r="I1766" i="1" s="1"/>
  <c r="H1766" i="1"/>
  <c r="I1767" i="1" s="1"/>
  <c r="H1767" i="1"/>
  <c r="I1768" i="1" s="1"/>
  <c r="H1768" i="1"/>
  <c r="I1769" i="1" s="1"/>
  <c r="H1769" i="1"/>
  <c r="I1770" i="1" s="1"/>
  <c r="H1770" i="1"/>
  <c r="I1771" i="1" s="1"/>
  <c r="H1771" i="1"/>
  <c r="I1772" i="1" s="1"/>
  <c r="H1772" i="1"/>
  <c r="I1773" i="1" s="1"/>
  <c r="H1773" i="1"/>
  <c r="I1774" i="1" s="1"/>
  <c r="H1774" i="1"/>
  <c r="I1775" i="1" s="1"/>
  <c r="H1752" i="1"/>
  <c r="I1753" i="1" s="1"/>
  <c r="H1753" i="1"/>
  <c r="I1754" i="1" s="1"/>
  <c r="H1754" i="1"/>
  <c r="I1755" i="1" s="1"/>
  <c r="H1755" i="1"/>
  <c r="I1756" i="1" s="1"/>
  <c r="H1756" i="1"/>
  <c r="I1757" i="1" s="1"/>
  <c r="H1757" i="1"/>
  <c r="I1758" i="1" s="1"/>
  <c r="H1758" i="1"/>
  <c r="I1759" i="1" s="1"/>
  <c r="H1759" i="1"/>
  <c r="I1760" i="1" s="1"/>
  <c r="H1760" i="1"/>
  <c r="I1761" i="1" s="1"/>
  <c r="H1761" i="1"/>
  <c r="I1762" i="1" s="1"/>
  <c r="H1746" i="1" l="1"/>
  <c r="I1747" i="1" s="1"/>
  <c r="H1747" i="1"/>
  <c r="I1748" i="1" s="1"/>
  <c r="H1748" i="1"/>
  <c r="I1749" i="1" s="1"/>
  <c r="H1749" i="1"/>
  <c r="I1750" i="1" s="1"/>
  <c r="H1750" i="1"/>
  <c r="I1751" i="1" s="1"/>
  <c r="H1751" i="1"/>
  <c r="I1752" i="1" s="1"/>
  <c r="H1716" i="1" l="1"/>
  <c r="I1717" i="1" l="1"/>
  <c r="H1717" i="1"/>
  <c r="I1718" i="1" s="1"/>
  <c r="H1718" i="1"/>
  <c r="I1719" i="1" s="1"/>
  <c r="H1719" i="1"/>
  <c r="I1720" i="1" s="1"/>
  <c r="H1720" i="1"/>
  <c r="I1721" i="1" s="1"/>
  <c r="H1721" i="1"/>
  <c r="I1722" i="1" s="1"/>
  <c r="H1722" i="1"/>
  <c r="I1723" i="1" s="1"/>
  <c r="H1723" i="1"/>
  <c r="I1724" i="1" s="1"/>
  <c r="H1724" i="1"/>
  <c r="I1725" i="1" s="1"/>
  <c r="H1725" i="1"/>
  <c r="I1726" i="1" s="1"/>
  <c r="H1726" i="1"/>
  <c r="I1727" i="1" s="1"/>
  <c r="H1727" i="1"/>
  <c r="I1728" i="1" s="1"/>
  <c r="H1728" i="1"/>
  <c r="I1729" i="1" s="1"/>
  <c r="H1729" i="1"/>
  <c r="I1730" i="1" s="1"/>
  <c r="H1730" i="1"/>
  <c r="I1731" i="1" s="1"/>
  <c r="H1731" i="1"/>
  <c r="I1732" i="1" s="1"/>
  <c r="H1732" i="1"/>
  <c r="I1733" i="1" s="1"/>
  <c r="H1733" i="1"/>
  <c r="I1734" i="1" s="1"/>
  <c r="H1734" i="1"/>
  <c r="I1735" i="1" s="1"/>
  <c r="H1735" i="1"/>
  <c r="I1736" i="1" s="1"/>
  <c r="H1736" i="1"/>
  <c r="I1737" i="1" s="1"/>
  <c r="H1737" i="1"/>
  <c r="I1738" i="1" s="1"/>
  <c r="H1738" i="1"/>
  <c r="I1739" i="1" s="1"/>
  <c r="H1739" i="1"/>
  <c r="I1740" i="1" s="1"/>
  <c r="H1740" i="1"/>
  <c r="I1741" i="1" s="1"/>
  <c r="H1741" i="1"/>
  <c r="I1742" i="1" s="1"/>
  <c r="H1742" i="1"/>
  <c r="I1743" i="1" s="1"/>
  <c r="H1743" i="1"/>
  <c r="I1744" i="1" s="1"/>
  <c r="H1744" i="1"/>
  <c r="I1745" i="1" s="1"/>
  <c r="H1745" i="1"/>
  <c r="I1746" i="1" s="1"/>
  <c r="H1714" i="1" l="1"/>
  <c r="I1716" i="1" s="1"/>
  <c r="H1713" i="1"/>
  <c r="I1714" i="1" s="1"/>
  <c r="H1712" i="1"/>
  <c r="I1713" i="1" s="1"/>
  <c r="H1715" i="1"/>
  <c r="I1712" i="1" s="1"/>
  <c r="H1711" i="1"/>
  <c r="I1715" i="1" s="1"/>
  <c r="H1710" i="1"/>
  <c r="I1711" i="1" s="1"/>
  <c r="H1709" i="1"/>
  <c r="I1710" i="1" s="1"/>
  <c r="H1708" i="1"/>
  <c r="I1709" i="1" s="1"/>
  <c r="H1707" i="1"/>
  <c r="I1708" i="1" s="1"/>
  <c r="H1706" i="1"/>
  <c r="I1707" i="1" s="1"/>
  <c r="H1705" i="1"/>
  <c r="I1706" i="1" s="1"/>
  <c r="H1704" i="1"/>
  <c r="I1705" i="1" s="1"/>
  <c r="H1703" i="1"/>
  <c r="I1704" i="1" s="1"/>
  <c r="H1702" i="1"/>
  <c r="I1703" i="1" s="1"/>
  <c r="H1701" i="1"/>
  <c r="I1702" i="1" s="1"/>
  <c r="H1700" i="1"/>
  <c r="I1701" i="1" s="1"/>
  <c r="H1699" i="1"/>
  <c r="I1700" i="1" s="1"/>
  <c r="H1698" i="1"/>
  <c r="I1699" i="1" s="1"/>
  <c r="H1697" i="1"/>
  <c r="I1698" i="1" s="1"/>
  <c r="H1696" i="1"/>
  <c r="I1697" i="1" s="1"/>
  <c r="H1695" i="1"/>
  <c r="I1696" i="1" s="1"/>
  <c r="H1694" i="1"/>
  <c r="I1695" i="1" s="1"/>
  <c r="H1693" i="1"/>
  <c r="I1694" i="1" s="1"/>
  <c r="H1692" i="1"/>
  <c r="I1693" i="1" s="1"/>
  <c r="H1691" i="1"/>
  <c r="I1692" i="1" s="1"/>
  <c r="H1690" i="1"/>
  <c r="I1691" i="1" s="1"/>
  <c r="H1689" i="1"/>
  <c r="I1690" i="1" s="1"/>
  <c r="H1688" i="1"/>
  <c r="I1689" i="1" s="1"/>
  <c r="H1687" i="1"/>
  <c r="I1688" i="1" s="1"/>
  <c r="H1686" i="1"/>
  <c r="I1687" i="1" s="1"/>
  <c r="H1685" i="1"/>
  <c r="I1686" i="1" s="1"/>
  <c r="H1684" i="1"/>
  <c r="I1685" i="1" s="1"/>
  <c r="H1683" i="1"/>
  <c r="I1684" i="1" s="1"/>
  <c r="H1682" i="1"/>
  <c r="H1681" i="1"/>
  <c r="I1682" i="1" s="1"/>
  <c r="H1680" i="1"/>
  <c r="I1681" i="1" s="1"/>
  <c r="H1679" i="1"/>
  <c r="I1680" i="1" s="1"/>
  <c r="H1678" i="1"/>
  <c r="I1679" i="1" s="1"/>
  <c r="H1677" i="1"/>
  <c r="I1678" i="1" s="1"/>
  <c r="H1676" i="1"/>
  <c r="I1677" i="1" s="1"/>
  <c r="H1675" i="1"/>
  <c r="I1676" i="1" s="1"/>
  <c r="H1674" i="1"/>
  <c r="I1675" i="1" s="1"/>
  <c r="H1673" i="1"/>
  <c r="I1674" i="1" s="1"/>
  <c r="H1672" i="1"/>
  <c r="I1673" i="1" s="1"/>
  <c r="H1671" i="1"/>
  <c r="I1672" i="1" s="1"/>
  <c r="H1670" i="1"/>
  <c r="I1671" i="1" s="1"/>
  <c r="H1669" i="1"/>
  <c r="I1670" i="1" s="1"/>
  <c r="H1668" i="1"/>
  <c r="I1669" i="1" s="1"/>
  <c r="H1667" i="1"/>
  <c r="I1668" i="1" s="1"/>
  <c r="H1666" i="1"/>
  <c r="I1666" i="1" s="1"/>
  <c r="H1665" i="1"/>
  <c r="I1665" i="1" s="1"/>
  <c r="H1664" i="1"/>
  <c r="I1664" i="1" s="1"/>
  <c r="H1663" i="1"/>
  <c r="I1663" i="1" s="1"/>
  <c r="H1662" i="1"/>
  <c r="I1662" i="1" s="1"/>
  <c r="H1661" i="1"/>
  <c r="I1661" i="1" s="1"/>
  <c r="H1660" i="1"/>
  <c r="I1660" i="1" s="1"/>
  <c r="H1659" i="1"/>
  <c r="I1659" i="1" s="1"/>
  <c r="H1658" i="1"/>
  <c r="I1658" i="1" s="1"/>
  <c r="H1657" i="1"/>
  <c r="I1657" i="1" s="1"/>
  <c r="H1656" i="1"/>
  <c r="I1656" i="1" s="1"/>
  <c r="H1655" i="1"/>
  <c r="I1655" i="1" s="1"/>
  <c r="H1654" i="1"/>
  <c r="I1654" i="1" s="1"/>
  <c r="H1653" i="1"/>
  <c r="I1653" i="1" s="1"/>
  <c r="H1652" i="1"/>
  <c r="I1652" i="1" s="1"/>
  <c r="H1651" i="1"/>
  <c r="I1651" i="1" s="1"/>
  <c r="H1650" i="1"/>
  <c r="I1650" i="1" s="1"/>
  <c r="H1649" i="1"/>
  <c r="I1649" i="1" s="1"/>
  <c r="H1648" i="1"/>
  <c r="I1648" i="1" s="1"/>
  <c r="H1647" i="1"/>
  <c r="I1647" i="1" s="1"/>
  <c r="H1646" i="1"/>
  <c r="I1646" i="1" s="1"/>
  <c r="H1645" i="1"/>
  <c r="I1645" i="1" s="1"/>
  <c r="H1644" i="1"/>
  <c r="I1644" i="1" s="1"/>
  <c r="H1643" i="1"/>
  <c r="I1643" i="1" s="1"/>
  <c r="H1642" i="1"/>
  <c r="I1642" i="1" s="1"/>
  <c r="H1641" i="1"/>
  <c r="I1641" i="1" s="1"/>
  <c r="H1640" i="1"/>
  <c r="I1640" i="1" s="1"/>
  <c r="H1639" i="1"/>
  <c r="I1639" i="1" s="1"/>
  <c r="H1638" i="1"/>
  <c r="I1638" i="1" s="1"/>
  <c r="H1637" i="1"/>
  <c r="I1637" i="1" s="1"/>
  <c r="H1636" i="1"/>
  <c r="I1636" i="1" s="1"/>
  <c r="H1635" i="1"/>
  <c r="I1635" i="1" s="1"/>
  <c r="H1634" i="1"/>
  <c r="I1634" i="1" s="1"/>
  <c r="H1633" i="1"/>
  <c r="I1633" i="1" s="1"/>
  <c r="H1632" i="1"/>
  <c r="I1632" i="1" s="1"/>
  <c r="H1631" i="1"/>
  <c r="I1631" i="1" s="1"/>
  <c r="H1630" i="1"/>
  <c r="I1630" i="1" s="1"/>
  <c r="H1629" i="1"/>
  <c r="I1629" i="1" s="1"/>
  <c r="H1628" i="1"/>
  <c r="I1628" i="1" s="1"/>
  <c r="H1627" i="1"/>
  <c r="I1627" i="1" s="1"/>
  <c r="H1626" i="1"/>
  <c r="I1626" i="1" s="1"/>
  <c r="H1625" i="1"/>
  <c r="I1625" i="1" s="1"/>
  <c r="H1624" i="1"/>
  <c r="I1624" i="1" s="1"/>
  <c r="H1623" i="1"/>
  <c r="I1623" i="1" s="1"/>
  <c r="H1622" i="1"/>
  <c r="I1622" i="1" s="1"/>
  <c r="H1621" i="1"/>
  <c r="I1621" i="1" s="1"/>
  <c r="H1620" i="1"/>
  <c r="I1620" i="1" s="1"/>
  <c r="H1619" i="1"/>
  <c r="I1619" i="1" s="1"/>
  <c r="H1618" i="1"/>
  <c r="I1618" i="1" s="1"/>
  <c r="H1617" i="1"/>
  <c r="I1617" i="1" s="1"/>
  <c r="H1616" i="1"/>
  <c r="I1616" i="1" s="1"/>
  <c r="H1615" i="1"/>
  <c r="I1615" i="1" s="1"/>
  <c r="H1614" i="1"/>
  <c r="I1614" i="1" s="1"/>
  <c r="H1613" i="1"/>
  <c r="I1613" i="1" s="1"/>
  <c r="H1612" i="1"/>
  <c r="I1612" i="1" s="1"/>
  <c r="H1611" i="1"/>
  <c r="I1611" i="1" s="1"/>
  <c r="H1610" i="1"/>
  <c r="I1610" i="1" s="1"/>
  <c r="H1609" i="1"/>
  <c r="I1609" i="1" s="1"/>
  <c r="H1608" i="1"/>
  <c r="I1608" i="1" s="1"/>
  <c r="H1607" i="1"/>
  <c r="I1607" i="1" s="1"/>
  <c r="H1606" i="1"/>
  <c r="I1606" i="1" s="1"/>
  <c r="H1605" i="1"/>
  <c r="I1605" i="1" s="1"/>
  <c r="H1604" i="1"/>
  <c r="I1604" i="1" s="1"/>
  <c r="H1603" i="1"/>
  <c r="I1603" i="1" s="1"/>
  <c r="H1602" i="1"/>
  <c r="I1602" i="1" s="1"/>
  <c r="H1601" i="1"/>
  <c r="I1601" i="1" s="1"/>
  <c r="H1600" i="1"/>
  <c r="I1600" i="1" s="1"/>
  <c r="H1599" i="1"/>
  <c r="I1599" i="1" s="1"/>
  <c r="H1598" i="1"/>
  <c r="I1598" i="1" s="1"/>
  <c r="H1597" i="1"/>
  <c r="I1597" i="1" s="1"/>
  <c r="H1596" i="1"/>
  <c r="I1596" i="1" s="1"/>
  <c r="H1595" i="1"/>
  <c r="I1595" i="1" s="1"/>
  <c r="H1594" i="1"/>
  <c r="I1594" i="1" s="1"/>
  <c r="H1593" i="1"/>
  <c r="I1593" i="1" s="1"/>
  <c r="H1592" i="1"/>
  <c r="I1592" i="1" s="1"/>
  <c r="H1591" i="1"/>
  <c r="I1591" i="1" s="1"/>
  <c r="H1590" i="1"/>
  <c r="I1590" i="1" s="1"/>
  <c r="H1589" i="1"/>
  <c r="I1589" i="1" s="1"/>
  <c r="H1588" i="1"/>
  <c r="I1588" i="1" s="1"/>
  <c r="H1587" i="1"/>
  <c r="I1587" i="1" s="1"/>
  <c r="H1586" i="1"/>
  <c r="I1586" i="1" s="1"/>
  <c r="H1585" i="1"/>
  <c r="I1585" i="1" s="1"/>
  <c r="H1584" i="1"/>
  <c r="I1584" i="1" s="1"/>
  <c r="H1583" i="1"/>
  <c r="I1583" i="1" s="1"/>
  <c r="H1582" i="1"/>
  <c r="I1582" i="1" s="1"/>
  <c r="H1581" i="1"/>
  <c r="I1581" i="1" s="1"/>
  <c r="H1580" i="1"/>
  <c r="I1580" i="1" s="1"/>
  <c r="H1579" i="1"/>
  <c r="I1579" i="1" s="1"/>
  <c r="H1578" i="1"/>
  <c r="I1578" i="1" s="1"/>
  <c r="H1577" i="1"/>
  <c r="I1577" i="1" s="1"/>
  <c r="H1576" i="1"/>
  <c r="I1576" i="1" s="1"/>
  <c r="H1575" i="1"/>
  <c r="I1575" i="1" s="1"/>
  <c r="H1574" i="1"/>
  <c r="I1574" i="1" s="1"/>
  <c r="H1573" i="1"/>
  <c r="I1573" i="1" s="1"/>
  <c r="H1572" i="1"/>
  <c r="I1572" i="1" s="1"/>
  <c r="H1571" i="1"/>
  <c r="I1571" i="1" s="1"/>
  <c r="H1570" i="1"/>
  <c r="I1570" i="1" s="1"/>
  <c r="H1569" i="1"/>
  <c r="I1569" i="1" s="1"/>
  <c r="H1568" i="1"/>
  <c r="I1568" i="1" s="1"/>
  <c r="H1567" i="1"/>
  <c r="I1567" i="1" s="1"/>
  <c r="H1566" i="1"/>
  <c r="I1566" i="1" s="1"/>
  <c r="H1565" i="1"/>
  <c r="I1565" i="1" s="1"/>
  <c r="H1564" i="1"/>
  <c r="I1564" i="1" s="1"/>
  <c r="H1563" i="1"/>
  <c r="I1563" i="1" s="1"/>
  <c r="H1562" i="1"/>
  <c r="I1562" i="1" s="1"/>
  <c r="H1561" i="1"/>
  <c r="I1561" i="1" s="1"/>
  <c r="H1560" i="1"/>
  <c r="I1560" i="1" s="1"/>
  <c r="H1559" i="1"/>
  <c r="I1559" i="1" s="1"/>
  <c r="H1558" i="1"/>
  <c r="I1558" i="1" s="1"/>
  <c r="H1557" i="1"/>
  <c r="I1557" i="1" s="1"/>
  <c r="H1556" i="1"/>
  <c r="I1556" i="1" s="1"/>
  <c r="H1555" i="1"/>
  <c r="I1555" i="1" s="1"/>
  <c r="H1554" i="1"/>
  <c r="I1554" i="1" s="1"/>
  <c r="H1553" i="1"/>
  <c r="I1553" i="1" s="1"/>
  <c r="H1552" i="1"/>
  <c r="I1552" i="1" s="1"/>
  <c r="H1551" i="1"/>
  <c r="I1551" i="1" s="1"/>
  <c r="H1550" i="1"/>
  <c r="I1550" i="1" s="1"/>
  <c r="H1549" i="1"/>
  <c r="I1549" i="1" s="1"/>
  <c r="H1548" i="1"/>
  <c r="I1548" i="1" s="1"/>
  <c r="H1547" i="1"/>
  <c r="I1547" i="1" s="1"/>
  <c r="H1546" i="1"/>
  <c r="I1546" i="1" s="1"/>
  <c r="H1545" i="1"/>
  <c r="I1545" i="1" s="1"/>
  <c r="H1544" i="1"/>
  <c r="I1544" i="1" s="1"/>
  <c r="H1543" i="1"/>
  <c r="I1543" i="1" s="1"/>
  <c r="H1542" i="1"/>
  <c r="I1542" i="1" s="1"/>
  <c r="H1541" i="1"/>
  <c r="I1541" i="1" s="1"/>
  <c r="H1540" i="1"/>
  <c r="I1540" i="1" s="1"/>
  <c r="H1539" i="1"/>
  <c r="I1539" i="1" s="1"/>
  <c r="I1538" i="1"/>
  <c r="C1538" i="1"/>
  <c r="H1537" i="1"/>
  <c r="I1537" i="1" s="1"/>
  <c r="C1537" i="1"/>
  <c r="H1536" i="1"/>
  <c r="I1536" i="1" s="1"/>
  <c r="C1536" i="1"/>
  <c r="H1535" i="1"/>
  <c r="I1535" i="1" s="1"/>
  <c r="C1535" i="1"/>
  <c r="H1534" i="1"/>
  <c r="I1534" i="1" s="1"/>
  <c r="C1534" i="1"/>
  <c r="H1533" i="1"/>
  <c r="I1533" i="1" s="1"/>
  <c r="C1533" i="1"/>
  <c r="H1532" i="1"/>
  <c r="I1532" i="1" s="1"/>
  <c r="C1532" i="1"/>
  <c r="H1531" i="1"/>
  <c r="I1531" i="1" s="1"/>
  <c r="C1531" i="1"/>
  <c r="H1530" i="1"/>
  <c r="I1530" i="1" s="1"/>
  <c r="C1530" i="1"/>
  <c r="H1529" i="1"/>
  <c r="I1529" i="1" s="1"/>
  <c r="C1529" i="1"/>
  <c r="H1528" i="1"/>
  <c r="I1528" i="1" s="1"/>
  <c r="H1527" i="1"/>
  <c r="I1527" i="1" s="1"/>
  <c r="H1526" i="1"/>
  <c r="I1526" i="1" s="1"/>
  <c r="H1525" i="1"/>
  <c r="I1525" i="1" s="1"/>
  <c r="H1524" i="1"/>
  <c r="I1524" i="1" s="1"/>
  <c r="H1523" i="1"/>
  <c r="I1523" i="1" s="1"/>
  <c r="H1522" i="1"/>
  <c r="I1522" i="1" s="1"/>
  <c r="H1521" i="1"/>
  <c r="I1521" i="1" s="1"/>
  <c r="H1520" i="1"/>
  <c r="I1520" i="1" s="1"/>
  <c r="H1519" i="1"/>
  <c r="I1519" i="1" s="1"/>
  <c r="H1518" i="1"/>
  <c r="I1518" i="1" s="1"/>
  <c r="H1517" i="1"/>
  <c r="I1517" i="1" s="1"/>
  <c r="H1516" i="1"/>
  <c r="I1516" i="1" s="1"/>
  <c r="H1515" i="1"/>
  <c r="I1515" i="1" s="1"/>
  <c r="H1514" i="1"/>
  <c r="I1514" i="1" s="1"/>
  <c r="H1513" i="1"/>
  <c r="I1513" i="1" s="1"/>
  <c r="H1512" i="1"/>
  <c r="I1512" i="1" s="1"/>
  <c r="H1511" i="1"/>
  <c r="I1511" i="1" s="1"/>
  <c r="H1510" i="1"/>
  <c r="I1510" i="1" s="1"/>
  <c r="H1509" i="1"/>
  <c r="I1509" i="1" s="1"/>
  <c r="H1508" i="1"/>
  <c r="I1508" i="1" s="1"/>
  <c r="H1507" i="1"/>
  <c r="I1507" i="1" s="1"/>
  <c r="H1506" i="1"/>
  <c r="I1506" i="1" s="1"/>
  <c r="H1505" i="1"/>
  <c r="I1505" i="1" s="1"/>
  <c r="H1504" i="1"/>
  <c r="I1504" i="1" s="1"/>
  <c r="H1503" i="1"/>
  <c r="I1503" i="1" s="1"/>
  <c r="H1502" i="1"/>
  <c r="I1502" i="1" s="1"/>
  <c r="H1501" i="1"/>
  <c r="I1501" i="1" s="1"/>
  <c r="H1500" i="1"/>
  <c r="I1500" i="1" s="1"/>
  <c r="H1499" i="1"/>
  <c r="I1499" i="1" s="1"/>
  <c r="H1498" i="1"/>
  <c r="I1498" i="1" s="1"/>
  <c r="H1497" i="1"/>
  <c r="I1497" i="1" s="1"/>
  <c r="H1496" i="1"/>
  <c r="I1496" i="1" s="1"/>
  <c r="H1495" i="1"/>
  <c r="I1495" i="1" s="1"/>
  <c r="H1494" i="1"/>
  <c r="I1494" i="1" s="1"/>
  <c r="H1493" i="1"/>
  <c r="I1493" i="1" s="1"/>
  <c r="H1492" i="1"/>
  <c r="I1492" i="1" s="1"/>
  <c r="H1491" i="1"/>
  <c r="I1491" i="1" s="1"/>
  <c r="H1490" i="1"/>
  <c r="I1490" i="1" s="1"/>
  <c r="H1489" i="1"/>
  <c r="I1489" i="1" s="1"/>
  <c r="K1488" i="1"/>
  <c r="J1488" i="1"/>
  <c r="G1488" i="1"/>
  <c r="F1488" i="1"/>
  <c r="E1488" i="1"/>
  <c r="C1488" i="1"/>
  <c r="K1487" i="1"/>
  <c r="J1487" i="1"/>
  <c r="G1487" i="1"/>
  <c r="F1487" i="1"/>
  <c r="E1487" i="1"/>
  <c r="C1487" i="1"/>
  <c r="K1486" i="1"/>
  <c r="J1486" i="1"/>
  <c r="G1486" i="1"/>
  <c r="F1486" i="1"/>
  <c r="E1486" i="1"/>
  <c r="C1486" i="1"/>
  <c r="K1485" i="1"/>
  <c r="J1485" i="1"/>
  <c r="G1485" i="1"/>
  <c r="F1485" i="1"/>
  <c r="E1485" i="1"/>
  <c r="C1485" i="1"/>
  <c r="K1484" i="1"/>
  <c r="J1484" i="1"/>
  <c r="G1484" i="1"/>
  <c r="F1484" i="1"/>
  <c r="E1484" i="1"/>
  <c r="C1484" i="1"/>
  <c r="H1483" i="1"/>
  <c r="I1483" i="1" s="1"/>
  <c r="H1482" i="1"/>
  <c r="I1482" i="1" s="1"/>
  <c r="H1481" i="1"/>
  <c r="I1481" i="1" s="1"/>
  <c r="H1480" i="1"/>
  <c r="I1480" i="1" s="1"/>
  <c r="H1479" i="1"/>
  <c r="I1479" i="1" s="1"/>
  <c r="H1478" i="1"/>
  <c r="I1478" i="1" s="1"/>
  <c r="H1477" i="1"/>
  <c r="I1477" i="1" s="1"/>
  <c r="H1476" i="1"/>
  <c r="I1476" i="1" s="1"/>
  <c r="H1475" i="1"/>
  <c r="I1475" i="1" s="1"/>
  <c r="H1474" i="1"/>
  <c r="I1474" i="1" s="1"/>
  <c r="H1473" i="1"/>
  <c r="I1473" i="1" s="1"/>
  <c r="H1472" i="1"/>
  <c r="I1472" i="1" s="1"/>
  <c r="H1471" i="1"/>
  <c r="I1471" i="1" s="1"/>
  <c r="H1470" i="1"/>
  <c r="I1470" i="1" s="1"/>
  <c r="H1469" i="1"/>
  <c r="I1469" i="1" s="1"/>
  <c r="H1468" i="1"/>
  <c r="I1468" i="1" s="1"/>
  <c r="H1467" i="1"/>
  <c r="I1467" i="1" s="1"/>
  <c r="H1466" i="1"/>
  <c r="I1466" i="1" s="1"/>
  <c r="H1465" i="1"/>
  <c r="I1465" i="1" s="1"/>
  <c r="H1464" i="1"/>
  <c r="I1464" i="1" s="1"/>
  <c r="H1463" i="1"/>
  <c r="I1463" i="1" s="1"/>
  <c r="H1462" i="1"/>
  <c r="I1462" i="1" s="1"/>
  <c r="H1461" i="1"/>
  <c r="I1461" i="1" s="1"/>
  <c r="H1460" i="1"/>
  <c r="I1460" i="1" s="1"/>
  <c r="H1459" i="1"/>
  <c r="I1459" i="1" s="1"/>
  <c r="H1458" i="1"/>
  <c r="I1458" i="1" s="1"/>
  <c r="H1457" i="1"/>
  <c r="I1457" i="1" s="1"/>
  <c r="H1456" i="1"/>
  <c r="I1456" i="1" s="1"/>
  <c r="H1455" i="1"/>
  <c r="I1455" i="1" s="1"/>
  <c r="H1454" i="1"/>
  <c r="I1454" i="1" s="1"/>
  <c r="H1453" i="1"/>
  <c r="I1453" i="1" s="1"/>
  <c r="H1452" i="1"/>
  <c r="I1452" i="1" s="1"/>
  <c r="H1451" i="1"/>
  <c r="I1451" i="1" s="1"/>
  <c r="H1450" i="1"/>
  <c r="I1450" i="1" s="1"/>
  <c r="H1449" i="1"/>
  <c r="I1449" i="1" s="1"/>
  <c r="H1448" i="1"/>
  <c r="I1448" i="1" s="1"/>
  <c r="H1447" i="1"/>
  <c r="I1447" i="1" s="1"/>
  <c r="H1446" i="1"/>
  <c r="I1446" i="1" s="1"/>
  <c r="H1445" i="1"/>
  <c r="I1445" i="1" s="1"/>
  <c r="H1444" i="1"/>
  <c r="I1444" i="1" s="1"/>
  <c r="H1443" i="1"/>
  <c r="I1443" i="1" s="1"/>
  <c r="H1442" i="1"/>
  <c r="I1442" i="1" s="1"/>
  <c r="H1441" i="1"/>
  <c r="I1441" i="1" s="1"/>
  <c r="H1440" i="1"/>
  <c r="I1440" i="1" s="1"/>
  <c r="H1439" i="1"/>
  <c r="I1439" i="1" s="1"/>
  <c r="H1438" i="1"/>
  <c r="I1438" i="1" s="1"/>
  <c r="H1437" i="1"/>
  <c r="I1437" i="1" s="1"/>
  <c r="H1436" i="1"/>
  <c r="I1436" i="1" s="1"/>
  <c r="H1435" i="1"/>
  <c r="I1435" i="1" s="1"/>
  <c r="H1434" i="1"/>
  <c r="I1434" i="1" s="1"/>
  <c r="H1433" i="1"/>
  <c r="I1433" i="1" s="1"/>
  <c r="H1432" i="1"/>
  <c r="I1432" i="1" s="1"/>
  <c r="H1431" i="1"/>
  <c r="I1431" i="1" s="1"/>
  <c r="H1430" i="1"/>
  <c r="I1430" i="1" s="1"/>
  <c r="H1429" i="1"/>
  <c r="I1429" i="1" s="1"/>
  <c r="H1428" i="1"/>
  <c r="I1428" i="1" s="1"/>
  <c r="H1427" i="1"/>
  <c r="I1427" i="1" s="1"/>
  <c r="H1426" i="1"/>
  <c r="I1426" i="1" s="1"/>
  <c r="H1425" i="1"/>
  <c r="I1425" i="1" s="1"/>
  <c r="H1424" i="1"/>
  <c r="I1424" i="1" s="1"/>
  <c r="H1423" i="1"/>
  <c r="I1423" i="1" s="1"/>
  <c r="H1422" i="1"/>
  <c r="I1422" i="1" s="1"/>
  <c r="H1421" i="1"/>
  <c r="I1421" i="1" s="1"/>
  <c r="H1420" i="1"/>
  <c r="I1420" i="1" s="1"/>
  <c r="H1419" i="1"/>
  <c r="I1419" i="1" s="1"/>
  <c r="H1418" i="1"/>
  <c r="I1418" i="1" s="1"/>
  <c r="H1417" i="1"/>
  <c r="I1417" i="1" s="1"/>
  <c r="H1416" i="1"/>
  <c r="I1416" i="1" s="1"/>
  <c r="H1415" i="1"/>
  <c r="I1415" i="1" s="1"/>
  <c r="H1414" i="1"/>
  <c r="I1414" i="1" s="1"/>
  <c r="H1413" i="1"/>
  <c r="I1413" i="1" s="1"/>
  <c r="H1412" i="1"/>
  <c r="I1412" i="1" s="1"/>
  <c r="H1411" i="1"/>
  <c r="I1411" i="1" s="1"/>
  <c r="H1410" i="1"/>
  <c r="I1410" i="1" s="1"/>
  <c r="H1409" i="1"/>
  <c r="I1409" i="1" s="1"/>
  <c r="H1408" i="1"/>
  <c r="I1408" i="1" s="1"/>
  <c r="H1407" i="1"/>
  <c r="I1407" i="1" s="1"/>
  <c r="H1406" i="1"/>
  <c r="I1406" i="1" s="1"/>
  <c r="H1405" i="1"/>
  <c r="I1405" i="1" s="1"/>
  <c r="H1404" i="1"/>
  <c r="I1404" i="1" s="1"/>
  <c r="H1403" i="1"/>
  <c r="I1403" i="1" s="1"/>
  <c r="H1402" i="1"/>
  <c r="I1402" i="1" s="1"/>
  <c r="H1401" i="1"/>
  <c r="I1401" i="1" s="1"/>
  <c r="H1400" i="1"/>
  <c r="I1400" i="1" s="1"/>
  <c r="H1399" i="1"/>
  <c r="I1399" i="1" s="1"/>
  <c r="H1398" i="1"/>
  <c r="I1398" i="1" s="1"/>
  <c r="H1397" i="1"/>
  <c r="I1397" i="1" s="1"/>
  <c r="H1396" i="1"/>
  <c r="I1396" i="1" s="1"/>
  <c r="H1395" i="1"/>
  <c r="I1395" i="1" s="1"/>
  <c r="H1394" i="1"/>
  <c r="I1394" i="1" s="1"/>
  <c r="H1393" i="1"/>
  <c r="I1393" i="1" s="1"/>
  <c r="H1392" i="1"/>
  <c r="I1392" i="1" s="1"/>
  <c r="H1391" i="1"/>
  <c r="I1391" i="1" s="1"/>
  <c r="H1390" i="1"/>
  <c r="I1390" i="1" s="1"/>
  <c r="H1389" i="1"/>
  <c r="I1389" i="1" s="1"/>
  <c r="H1388" i="1"/>
  <c r="I1388" i="1" s="1"/>
  <c r="H1387" i="1"/>
  <c r="I1387" i="1" s="1"/>
  <c r="H1386" i="1"/>
  <c r="I1386" i="1" s="1"/>
  <c r="H1385" i="1"/>
  <c r="I1385" i="1" s="1"/>
  <c r="F1385" i="1"/>
  <c r="E1385" i="1"/>
  <c r="C1385" i="1"/>
  <c r="B1385" i="1"/>
  <c r="H1384" i="1"/>
  <c r="I1384" i="1" s="1"/>
  <c r="H1383" i="1"/>
  <c r="I1383" i="1" s="1"/>
  <c r="H1382" i="1"/>
  <c r="I1382" i="1" s="1"/>
  <c r="H1381" i="1"/>
  <c r="I1381" i="1" s="1"/>
  <c r="H1380" i="1"/>
  <c r="I1380" i="1" s="1"/>
  <c r="H1379" i="1"/>
  <c r="I1379" i="1" s="1"/>
  <c r="H1378" i="1"/>
  <c r="I1378" i="1" s="1"/>
  <c r="H1377" i="1"/>
  <c r="I1377" i="1" s="1"/>
  <c r="H1376" i="1"/>
  <c r="I1376" i="1" s="1"/>
  <c r="H1375" i="1"/>
  <c r="I1375" i="1" s="1"/>
  <c r="H1374" i="1"/>
  <c r="I1374" i="1" s="1"/>
  <c r="H1373" i="1"/>
  <c r="I1373" i="1" s="1"/>
  <c r="H1372" i="1"/>
  <c r="I1372" i="1" s="1"/>
  <c r="H1371" i="1"/>
  <c r="I1371" i="1" s="1"/>
  <c r="H1370" i="1"/>
  <c r="I1370" i="1" s="1"/>
  <c r="H1369" i="1"/>
  <c r="I1369" i="1" s="1"/>
  <c r="H1368" i="1"/>
  <c r="I1368" i="1" s="1"/>
  <c r="H1367" i="1"/>
  <c r="I1367" i="1" s="1"/>
  <c r="H1366" i="1"/>
  <c r="I1366" i="1" s="1"/>
  <c r="H1365" i="1"/>
  <c r="I1365" i="1" s="1"/>
  <c r="H1364" i="1"/>
  <c r="I1364" i="1" s="1"/>
  <c r="H1363" i="1"/>
  <c r="I1363" i="1" s="1"/>
  <c r="H1362" i="1"/>
  <c r="I1362" i="1" s="1"/>
  <c r="H1361" i="1"/>
  <c r="I1361" i="1" s="1"/>
  <c r="H1360" i="1"/>
  <c r="I1360" i="1" s="1"/>
  <c r="H1359" i="1"/>
  <c r="I1359" i="1" s="1"/>
  <c r="H1358" i="1"/>
  <c r="I1358" i="1" s="1"/>
  <c r="H1357" i="1"/>
  <c r="I1357" i="1" s="1"/>
  <c r="H1356" i="1"/>
  <c r="I1356" i="1" s="1"/>
  <c r="H1355" i="1"/>
  <c r="I1355" i="1" s="1"/>
  <c r="H1354" i="1"/>
  <c r="I1354" i="1" s="1"/>
  <c r="H1353" i="1"/>
  <c r="I1353" i="1" s="1"/>
  <c r="H1352" i="1"/>
  <c r="I1352" i="1" s="1"/>
  <c r="H1351" i="1"/>
  <c r="I1351" i="1" s="1"/>
  <c r="H1350" i="1"/>
  <c r="I1350" i="1" s="1"/>
  <c r="H1349" i="1"/>
  <c r="I1349" i="1" s="1"/>
  <c r="H1348" i="1"/>
  <c r="I1348" i="1" s="1"/>
  <c r="H1347" i="1"/>
  <c r="I1347" i="1" s="1"/>
  <c r="H1346" i="1"/>
  <c r="I1346" i="1" s="1"/>
  <c r="H1345" i="1"/>
  <c r="I1345" i="1" s="1"/>
  <c r="H1344" i="1"/>
  <c r="I1344" i="1" s="1"/>
  <c r="H1343" i="1"/>
  <c r="I1343" i="1" s="1"/>
  <c r="H1342" i="1"/>
  <c r="I1342" i="1" s="1"/>
  <c r="H1341" i="1"/>
  <c r="I1341" i="1" s="1"/>
  <c r="H1340" i="1"/>
  <c r="I1340" i="1" s="1"/>
  <c r="H1339" i="1"/>
  <c r="I1339" i="1" s="1"/>
  <c r="H1338" i="1"/>
  <c r="I1338" i="1" s="1"/>
  <c r="H1337" i="1"/>
  <c r="I1337" i="1" s="1"/>
  <c r="H1336" i="1"/>
  <c r="I1336" i="1" s="1"/>
  <c r="H1335" i="1"/>
  <c r="I1335" i="1" s="1"/>
  <c r="H1334" i="1"/>
  <c r="I1334" i="1" s="1"/>
  <c r="H1333" i="1"/>
  <c r="I1333" i="1" s="1"/>
  <c r="H1332" i="1"/>
  <c r="I1332" i="1" s="1"/>
  <c r="H1331" i="1"/>
  <c r="I1331" i="1" s="1"/>
  <c r="H1330" i="1"/>
  <c r="I1330" i="1" s="1"/>
  <c r="H1329" i="1"/>
  <c r="I1329" i="1" s="1"/>
  <c r="H1328" i="1"/>
  <c r="I1328" i="1" s="1"/>
  <c r="H1327" i="1"/>
  <c r="I1327" i="1" s="1"/>
  <c r="H1326" i="1"/>
  <c r="I1326" i="1" s="1"/>
  <c r="H1325" i="1"/>
  <c r="I1325" i="1" s="1"/>
  <c r="H1324" i="1"/>
  <c r="I1324" i="1" s="1"/>
  <c r="H1323" i="1"/>
  <c r="I1323" i="1" s="1"/>
  <c r="H1322" i="1"/>
  <c r="I1322" i="1" s="1"/>
  <c r="H1321" i="1"/>
  <c r="I1321" i="1" s="1"/>
  <c r="H1320" i="1"/>
  <c r="I1320" i="1" s="1"/>
  <c r="H1319" i="1"/>
  <c r="I1319" i="1" s="1"/>
  <c r="H1318" i="1"/>
  <c r="I1318" i="1" s="1"/>
  <c r="H1317" i="1"/>
  <c r="I1317" i="1" s="1"/>
  <c r="H1316" i="1"/>
  <c r="I1316" i="1" s="1"/>
  <c r="H1315" i="1"/>
  <c r="I1315" i="1" s="1"/>
  <c r="H1314" i="1"/>
  <c r="I1314" i="1" s="1"/>
  <c r="H1313" i="1"/>
  <c r="I1313" i="1" s="1"/>
  <c r="H1312" i="1"/>
  <c r="I1312" i="1" s="1"/>
  <c r="H1311" i="1"/>
  <c r="I1311" i="1" s="1"/>
  <c r="H1310" i="1"/>
  <c r="I1310" i="1" s="1"/>
  <c r="H1309" i="1"/>
  <c r="I1309" i="1" s="1"/>
  <c r="H1308" i="1"/>
  <c r="I1308" i="1" s="1"/>
  <c r="H1307" i="1"/>
  <c r="I1307" i="1" s="1"/>
  <c r="H1306" i="1"/>
  <c r="I1306" i="1" s="1"/>
  <c r="H1305" i="1"/>
  <c r="I1305" i="1" s="1"/>
  <c r="H1304" i="1"/>
  <c r="I1304" i="1" s="1"/>
  <c r="H1303" i="1"/>
  <c r="I1303" i="1" s="1"/>
  <c r="H1302" i="1"/>
  <c r="I1302" i="1" s="1"/>
  <c r="H1301" i="1"/>
  <c r="I1301" i="1" s="1"/>
  <c r="H1300" i="1"/>
  <c r="I1300" i="1" s="1"/>
  <c r="H1299" i="1"/>
  <c r="I1299" i="1" s="1"/>
  <c r="H1298" i="1"/>
  <c r="I1298" i="1" s="1"/>
  <c r="H1297" i="1"/>
  <c r="I1297" i="1" s="1"/>
  <c r="H1296" i="1"/>
  <c r="I1296" i="1" s="1"/>
  <c r="H1295" i="1"/>
  <c r="I1295" i="1" s="1"/>
  <c r="H1294" i="1"/>
  <c r="I1294" i="1" s="1"/>
  <c r="H1293" i="1"/>
  <c r="I1293" i="1" s="1"/>
  <c r="H1292" i="1"/>
  <c r="I1292" i="1" s="1"/>
  <c r="H1291" i="1"/>
  <c r="I1291" i="1" s="1"/>
  <c r="H1290" i="1"/>
  <c r="I1290" i="1" s="1"/>
  <c r="H1289" i="1"/>
  <c r="I1289" i="1" s="1"/>
  <c r="H1288" i="1"/>
  <c r="I1288" i="1" s="1"/>
  <c r="H1287" i="1"/>
  <c r="I1287" i="1" s="1"/>
  <c r="H1286" i="1"/>
  <c r="I1286" i="1" s="1"/>
  <c r="H1285" i="1"/>
  <c r="I1285" i="1" s="1"/>
  <c r="H1284" i="1"/>
  <c r="I1284" i="1" s="1"/>
  <c r="H1283" i="1"/>
  <c r="I1283" i="1" s="1"/>
  <c r="H1282" i="1"/>
  <c r="I1282" i="1" s="1"/>
  <c r="H1281" i="1"/>
  <c r="I1281" i="1" s="1"/>
  <c r="E1281" i="1"/>
  <c r="C1281" i="1"/>
  <c r="H1280" i="1"/>
  <c r="I1280" i="1" s="1"/>
  <c r="E1280" i="1"/>
  <c r="C1280" i="1"/>
  <c r="H1279" i="1"/>
  <c r="I1279" i="1" s="1"/>
  <c r="E1279" i="1"/>
  <c r="C1279" i="1"/>
  <c r="M1278" i="1"/>
  <c r="L1278" i="1"/>
  <c r="K1278" i="1"/>
  <c r="J1278" i="1"/>
  <c r="G1278" i="1"/>
  <c r="E1278" i="1"/>
  <c r="C1278" i="1"/>
  <c r="B1278" i="1"/>
  <c r="M1277" i="1"/>
  <c r="L1277" i="1"/>
  <c r="K1277" i="1"/>
  <c r="J1277" i="1"/>
  <c r="G1277" i="1"/>
  <c r="E1277" i="1"/>
  <c r="C1277" i="1"/>
  <c r="B1277" i="1"/>
  <c r="M1276" i="1"/>
  <c r="L1276" i="1"/>
  <c r="K1276" i="1"/>
  <c r="J1276" i="1"/>
  <c r="G1276" i="1"/>
  <c r="E1276" i="1"/>
  <c r="C1276" i="1"/>
  <c r="B1276" i="1"/>
  <c r="M1275" i="1"/>
  <c r="E1275" i="1"/>
  <c r="C1275" i="1"/>
  <c r="B1275" i="1"/>
  <c r="M1274" i="1"/>
  <c r="L1274" i="1"/>
  <c r="K1274" i="1"/>
  <c r="J1274" i="1"/>
  <c r="G1274" i="1"/>
  <c r="E1274" i="1"/>
  <c r="C1274" i="1"/>
  <c r="B1274" i="1"/>
  <c r="M1273" i="1"/>
  <c r="L1273" i="1"/>
  <c r="K1273" i="1"/>
  <c r="J1273" i="1"/>
  <c r="G1273" i="1"/>
  <c r="E1273" i="1"/>
  <c r="C1273" i="1"/>
  <c r="B1273" i="1"/>
  <c r="M1272" i="1"/>
  <c r="L1272" i="1"/>
  <c r="K1272" i="1"/>
  <c r="J1272" i="1"/>
  <c r="G1272" i="1"/>
  <c r="E1272" i="1"/>
  <c r="C1272" i="1"/>
  <c r="B1272" i="1"/>
  <c r="M1271" i="1"/>
  <c r="L1271" i="1"/>
  <c r="K1271" i="1"/>
  <c r="J1271" i="1"/>
  <c r="G1271" i="1"/>
  <c r="E1271" i="1"/>
  <c r="C1271" i="1"/>
  <c r="B1271" i="1"/>
  <c r="M1270" i="1"/>
  <c r="L1270" i="1"/>
  <c r="K1270" i="1"/>
  <c r="J1270" i="1"/>
  <c r="G1270" i="1"/>
  <c r="E1270" i="1"/>
  <c r="C1270" i="1"/>
  <c r="B1270" i="1"/>
  <c r="M1269" i="1"/>
  <c r="L1269" i="1"/>
  <c r="K1269" i="1"/>
  <c r="J1269" i="1"/>
  <c r="G1269" i="1"/>
  <c r="E1269" i="1"/>
  <c r="C1269" i="1"/>
  <c r="B1269" i="1"/>
  <c r="M1268" i="1"/>
  <c r="L1268" i="1"/>
  <c r="K1268" i="1"/>
  <c r="J1268" i="1"/>
  <c r="G1268" i="1"/>
  <c r="E1268" i="1"/>
  <c r="C1268" i="1"/>
  <c r="B1268" i="1"/>
  <c r="J1267" i="1"/>
  <c r="G1267" i="1"/>
  <c r="E1267" i="1"/>
  <c r="C1267" i="1"/>
  <c r="B1267" i="1"/>
  <c r="M1266" i="1"/>
  <c r="L1266" i="1"/>
  <c r="K1266" i="1"/>
  <c r="J1266" i="1"/>
  <c r="G1266" i="1"/>
  <c r="E1266" i="1"/>
  <c r="C1266" i="1"/>
  <c r="B1266" i="1"/>
  <c r="M1265" i="1"/>
  <c r="L1265" i="1"/>
  <c r="K1265" i="1"/>
  <c r="J1265" i="1"/>
  <c r="G1265" i="1"/>
  <c r="E1265" i="1"/>
  <c r="C1265" i="1"/>
  <c r="B1265" i="1"/>
  <c r="M1264" i="1"/>
  <c r="L1264" i="1"/>
  <c r="K1264" i="1"/>
  <c r="J1264" i="1"/>
  <c r="G1264" i="1"/>
  <c r="E1264" i="1"/>
  <c r="C1264" i="1"/>
  <c r="B1264" i="1"/>
  <c r="M1263" i="1"/>
  <c r="L1263" i="1"/>
  <c r="K1263" i="1"/>
  <c r="J1263" i="1"/>
  <c r="G1263" i="1"/>
  <c r="E1263" i="1"/>
  <c r="C1263" i="1"/>
  <c r="B1263" i="1"/>
  <c r="L1262" i="1"/>
  <c r="K1262" i="1"/>
  <c r="J1262" i="1"/>
  <c r="E1262" i="1"/>
  <c r="C1262" i="1"/>
  <c r="L1261" i="1"/>
  <c r="J1261" i="1"/>
  <c r="E1261" i="1"/>
  <c r="C1261" i="1"/>
  <c r="L1260" i="1"/>
  <c r="K1260" i="1"/>
  <c r="J1260" i="1"/>
  <c r="E1260" i="1"/>
  <c r="C1260" i="1"/>
  <c r="L1259" i="1"/>
  <c r="K1259" i="1"/>
  <c r="J1259" i="1"/>
  <c r="E1259" i="1"/>
  <c r="C1259" i="1"/>
  <c r="L1258" i="1"/>
  <c r="K1258" i="1"/>
  <c r="J1258" i="1"/>
  <c r="E1258" i="1"/>
  <c r="C1258" i="1"/>
  <c r="L1257" i="1"/>
  <c r="K1257" i="1"/>
  <c r="J1257" i="1"/>
  <c r="E1257" i="1"/>
  <c r="C1257" i="1"/>
  <c r="L1256" i="1"/>
  <c r="K1256" i="1"/>
  <c r="J1256" i="1"/>
  <c r="E1256" i="1"/>
  <c r="C1256" i="1"/>
  <c r="L1255" i="1"/>
  <c r="K1255" i="1"/>
  <c r="J1255" i="1"/>
  <c r="E1255" i="1"/>
  <c r="C1255" i="1"/>
  <c r="L1254" i="1"/>
  <c r="K1254" i="1"/>
  <c r="J1254" i="1"/>
  <c r="E1254" i="1"/>
  <c r="C1254" i="1"/>
  <c r="L1253" i="1"/>
  <c r="K1253" i="1"/>
  <c r="J1253" i="1"/>
  <c r="E1253" i="1"/>
  <c r="C1253" i="1"/>
  <c r="L1252" i="1"/>
  <c r="K1252" i="1"/>
  <c r="J1252" i="1"/>
  <c r="E1252" i="1"/>
  <c r="C1252" i="1"/>
  <c r="L1251" i="1"/>
  <c r="K1251" i="1"/>
  <c r="J1251" i="1"/>
  <c r="E1251" i="1"/>
  <c r="C1251" i="1"/>
  <c r="L1250" i="1"/>
  <c r="K1250" i="1"/>
  <c r="J1250" i="1"/>
  <c r="E1250" i="1"/>
  <c r="C1250" i="1"/>
  <c r="B1250" i="1"/>
  <c r="L1249" i="1"/>
  <c r="K1249" i="1"/>
  <c r="J1249" i="1"/>
  <c r="E1249" i="1"/>
  <c r="C1249" i="1"/>
  <c r="B1249" i="1"/>
  <c r="H1248" i="1"/>
  <c r="I1248" i="1" s="1"/>
  <c r="H1247" i="1"/>
  <c r="I1247" i="1" s="1"/>
  <c r="H1246" i="1"/>
  <c r="I1246" i="1" s="1"/>
  <c r="H1245" i="1"/>
  <c r="I1245" i="1" s="1"/>
  <c r="H1244" i="1"/>
  <c r="I1244" i="1" s="1"/>
  <c r="H1243" i="1"/>
  <c r="I1243" i="1" s="1"/>
  <c r="H1242" i="1"/>
  <c r="I1242" i="1" s="1"/>
  <c r="H1241" i="1"/>
  <c r="I1241" i="1" s="1"/>
  <c r="H1240" i="1"/>
  <c r="I1240" i="1" s="1"/>
  <c r="H1239" i="1"/>
  <c r="I1239" i="1" s="1"/>
  <c r="H1238" i="1"/>
  <c r="I1238" i="1" s="1"/>
  <c r="H1237" i="1"/>
  <c r="I1237" i="1" s="1"/>
  <c r="H1236" i="1"/>
  <c r="I1236" i="1" s="1"/>
  <c r="H1235" i="1"/>
  <c r="I1235" i="1" s="1"/>
  <c r="H1234" i="1"/>
  <c r="I1234" i="1" s="1"/>
  <c r="H1233" i="1"/>
  <c r="I1233" i="1" s="1"/>
  <c r="H1232" i="1"/>
  <c r="I1232" i="1" s="1"/>
  <c r="H1231" i="1"/>
  <c r="I1231" i="1" s="1"/>
  <c r="H1230" i="1"/>
  <c r="I1230" i="1" s="1"/>
  <c r="H1229" i="1"/>
  <c r="I1229" i="1" s="1"/>
  <c r="H1228" i="1"/>
  <c r="I1228" i="1" s="1"/>
  <c r="H1227" i="1"/>
  <c r="I1227" i="1" s="1"/>
  <c r="H1226" i="1"/>
  <c r="I1226" i="1" s="1"/>
  <c r="H1225" i="1"/>
  <c r="I1225" i="1" s="1"/>
  <c r="H1224" i="1"/>
  <c r="I1224" i="1" s="1"/>
  <c r="H1223" i="1"/>
  <c r="I1223" i="1" s="1"/>
  <c r="H1222" i="1"/>
  <c r="I1222" i="1" s="1"/>
  <c r="H1221" i="1"/>
  <c r="I1221" i="1" s="1"/>
  <c r="H1220" i="1"/>
  <c r="I1220" i="1" s="1"/>
  <c r="H1219" i="1"/>
  <c r="I1219" i="1" s="1"/>
  <c r="H1218" i="1"/>
  <c r="I1218" i="1" s="1"/>
  <c r="H1217" i="1"/>
  <c r="I1217" i="1" s="1"/>
  <c r="H1216" i="1"/>
  <c r="I1216" i="1" s="1"/>
  <c r="H1215" i="1"/>
  <c r="I1215" i="1" s="1"/>
  <c r="H1214" i="1"/>
  <c r="I1214" i="1" s="1"/>
  <c r="H1213" i="1"/>
  <c r="I1213" i="1" s="1"/>
  <c r="B1213" i="1"/>
  <c r="H1212" i="1"/>
  <c r="I1212" i="1" s="1"/>
  <c r="B1212" i="1"/>
  <c r="H1211" i="1"/>
  <c r="I1211" i="1" s="1"/>
  <c r="B1211" i="1"/>
  <c r="H1210" i="1"/>
  <c r="I1210" i="1" s="1"/>
  <c r="H1209" i="1"/>
  <c r="I1209" i="1" s="1"/>
  <c r="H1208" i="1"/>
  <c r="I1208" i="1" s="1"/>
  <c r="H1207" i="1"/>
  <c r="I1207" i="1" s="1"/>
  <c r="H1206" i="1"/>
  <c r="I1206" i="1" s="1"/>
  <c r="H1205" i="1"/>
  <c r="I1205" i="1" s="1"/>
  <c r="H1204" i="1"/>
  <c r="I1204" i="1" s="1"/>
  <c r="H1203" i="1"/>
  <c r="I1203" i="1" s="1"/>
  <c r="H1202" i="1"/>
  <c r="I1202" i="1" s="1"/>
  <c r="H1201" i="1"/>
  <c r="I1201" i="1" s="1"/>
  <c r="H1200" i="1"/>
  <c r="I1200" i="1" s="1"/>
  <c r="H1199" i="1"/>
  <c r="I1199" i="1" s="1"/>
  <c r="H1198" i="1"/>
  <c r="I1198" i="1" s="1"/>
  <c r="H1197" i="1"/>
  <c r="I1197" i="1" s="1"/>
  <c r="H1196" i="1"/>
  <c r="I1196" i="1" s="1"/>
  <c r="H1195" i="1"/>
  <c r="I1195" i="1" s="1"/>
  <c r="H1194" i="1"/>
  <c r="I1194" i="1" s="1"/>
  <c r="H1193" i="1"/>
  <c r="I1193" i="1" s="1"/>
  <c r="H1192" i="1"/>
  <c r="I1192" i="1" s="1"/>
  <c r="H1191" i="1"/>
  <c r="I1191" i="1" s="1"/>
  <c r="H1190" i="1"/>
  <c r="I1190" i="1" s="1"/>
  <c r="H1189" i="1"/>
  <c r="I1189" i="1" s="1"/>
  <c r="H1188" i="1"/>
  <c r="I1188" i="1" s="1"/>
  <c r="H1187" i="1"/>
  <c r="I1187" i="1" s="1"/>
  <c r="H1186" i="1"/>
  <c r="I1186" i="1" s="1"/>
  <c r="H1185" i="1"/>
  <c r="I1185" i="1" s="1"/>
  <c r="H1184" i="1"/>
  <c r="I1184" i="1" s="1"/>
  <c r="H1183" i="1"/>
  <c r="I1183" i="1" s="1"/>
  <c r="H1182" i="1"/>
  <c r="I1182" i="1" s="1"/>
  <c r="H1181" i="1"/>
  <c r="I1181" i="1" s="1"/>
  <c r="H1180" i="1"/>
  <c r="I1180" i="1" s="1"/>
  <c r="H1179" i="1"/>
  <c r="I1179" i="1" s="1"/>
  <c r="H1178" i="1"/>
  <c r="I1178" i="1" s="1"/>
  <c r="H1177" i="1"/>
  <c r="I1177" i="1" s="1"/>
  <c r="H1176" i="1"/>
  <c r="I1176" i="1" s="1"/>
  <c r="H1175" i="1"/>
  <c r="I1175" i="1" s="1"/>
  <c r="H1174" i="1"/>
  <c r="I1174" i="1" s="1"/>
  <c r="M1173" i="1"/>
  <c r="H1173" i="1" s="1"/>
  <c r="M1172" i="1"/>
  <c r="M1171" i="1"/>
  <c r="H1171" i="1" s="1"/>
  <c r="M1170" i="1"/>
  <c r="H1170" i="1" s="1"/>
  <c r="M1169" i="1"/>
  <c r="L1169" i="1"/>
  <c r="K1169" i="1"/>
  <c r="J1169" i="1"/>
  <c r="G1169" i="1"/>
  <c r="F1169" i="1"/>
  <c r="E1169" i="1"/>
  <c r="D1169" i="1"/>
  <c r="C1169" i="1"/>
  <c r="M1168" i="1"/>
  <c r="L1168" i="1"/>
  <c r="K1168" i="1"/>
  <c r="J1168" i="1"/>
  <c r="G1168" i="1"/>
  <c r="F1168" i="1"/>
  <c r="E1168" i="1"/>
  <c r="D1168" i="1"/>
  <c r="C1168" i="1"/>
  <c r="M1167" i="1"/>
  <c r="L1167" i="1"/>
  <c r="K1167" i="1"/>
  <c r="J1167" i="1"/>
  <c r="G1167" i="1"/>
  <c r="F1167" i="1"/>
  <c r="E1167" i="1"/>
  <c r="D1167" i="1"/>
  <c r="C1167" i="1"/>
  <c r="M1166" i="1"/>
  <c r="L1166" i="1"/>
  <c r="K1166" i="1"/>
  <c r="J1166" i="1"/>
  <c r="G1166" i="1"/>
  <c r="F1166" i="1"/>
  <c r="E1166" i="1"/>
  <c r="D1166" i="1"/>
  <c r="C1166" i="1"/>
  <c r="M1165" i="1"/>
  <c r="L1165" i="1"/>
  <c r="K1165" i="1"/>
  <c r="J1165" i="1"/>
  <c r="G1165" i="1"/>
  <c r="F1165" i="1"/>
  <c r="E1165" i="1"/>
  <c r="D1165" i="1"/>
  <c r="C1165" i="1"/>
  <c r="H1164" i="1"/>
  <c r="I1164" i="1" s="1"/>
  <c r="H1163" i="1"/>
  <c r="I1163" i="1" s="1"/>
  <c r="H1162" i="1"/>
  <c r="I1162" i="1" s="1"/>
  <c r="H1161" i="1"/>
  <c r="I1161" i="1" s="1"/>
  <c r="H1160" i="1"/>
  <c r="I1160" i="1" s="1"/>
  <c r="H1159" i="1"/>
  <c r="I1159" i="1" s="1"/>
  <c r="H1158" i="1"/>
  <c r="I1158" i="1" s="1"/>
  <c r="H1157" i="1"/>
  <c r="I1157" i="1" s="1"/>
  <c r="H1156" i="1"/>
  <c r="I1156" i="1" s="1"/>
  <c r="H1155" i="1"/>
  <c r="I1155" i="1" s="1"/>
  <c r="H1154" i="1"/>
  <c r="I1154" i="1" s="1"/>
  <c r="H1153" i="1"/>
  <c r="I1153" i="1" s="1"/>
  <c r="H1152" i="1"/>
  <c r="I1152" i="1" s="1"/>
  <c r="H1151" i="1"/>
  <c r="I1151" i="1" s="1"/>
  <c r="H1150" i="1"/>
  <c r="I1150" i="1" s="1"/>
  <c r="H1149" i="1"/>
  <c r="I1149" i="1" s="1"/>
  <c r="H1148" i="1"/>
  <c r="I1148" i="1" s="1"/>
  <c r="H1147" i="1"/>
  <c r="I1147" i="1" s="1"/>
  <c r="H1146" i="1"/>
  <c r="I1146" i="1" s="1"/>
  <c r="H1145" i="1"/>
  <c r="I1145" i="1" s="1"/>
  <c r="H1144" i="1"/>
  <c r="I1144" i="1" s="1"/>
  <c r="H1143" i="1"/>
  <c r="I1143" i="1" s="1"/>
  <c r="H1142" i="1"/>
  <c r="I1142" i="1" s="1"/>
  <c r="H1141" i="1"/>
  <c r="I1141" i="1" s="1"/>
  <c r="H1140" i="1"/>
  <c r="I1140" i="1" s="1"/>
  <c r="H1139" i="1"/>
  <c r="I1139" i="1" s="1"/>
  <c r="H1138" i="1"/>
  <c r="I1138" i="1" s="1"/>
  <c r="H1137" i="1"/>
  <c r="I1137" i="1" s="1"/>
  <c r="H1136" i="1"/>
  <c r="I1136" i="1" s="1"/>
  <c r="H1135" i="1"/>
  <c r="I1135" i="1" s="1"/>
  <c r="H1134" i="1"/>
  <c r="I1134" i="1" s="1"/>
  <c r="H1133" i="1"/>
  <c r="I1133" i="1" s="1"/>
  <c r="H1132" i="1"/>
  <c r="I1132" i="1" s="1"/>
  <c r="H1131" i="1"/>
  <c r="I1131" i="1" s="1"/>
  <c r="H1130" i="1"/>
  <c r="I1130" i="1" s="1"/>
  <c r="H1129" i="1"/>
  <c r="I1129" i="1" s="1"/>
  <c r="H1128" i="1"/>
  <c r="I1128" i="1" s="1"/>
  <c r="H1127" i="1"/>
  <c r="I1127" i="1" s="1"/>
  <c r="H1126" i="1"/>
  <c r="I1126" i="1" s="1"/>
  <c r="H1125" i="1"/>
  <c r="I1125" i="1" s="1"/>
  <c r="H1124" i="1"/>
  <c r="I1124" i="1" s="1"/>
  <c r="H1123" i="1"/>
  <c r="I1123" i="1" s="1"/>
  <c r="H1122" i="1"/>
  <c r="I1122" i="1" s="1"/>
  <c r="H1121" i="1"/>
  <c r="I1121" i="1" s="1"/>
  <c r="H1120" i="1"/>
  <c r="I1120" i="1" s="1"/>
  <c r="H1119" i="1"/>
  <c r="I1119" i="1" s="1"/>
  <c r="H1118" i="1"/>
  <c r="I1118" i="1" s="1"/>
  <c r="H1117" i="1"/>
  <c r="I1117" i="1" s="1"/>
  <c r="H1116" i="1"/>
  <c r="I1116" i="1" s="1"/>
  <c r="H1115" i="1"/>
  <c r="I1115" i="1" s="1"/>
  <c r="H1114" i="1"/>
  <c r="I1114" i="1" s="1"/>
  <c r="H1113" i="1"/>
  <c r="I1113" i="1" s="1"/>
  <c r="H1112" i="1"/>
  <c r="I1112" i="1" s="1"/>
  <c r="H1111" i="1"/>
  <c r="I1111" i="1" s="1"/>
  <c r="H1110" i="1"/>
  <c r="I1110" i="1" s="1"/>
  <c r="H1109" i="1"/>
  <c r="I1109" i="1" s="1"/>
  <c r="H1108" i="1"/>
  <c r="I1108" i="1" s="1"/>
  <c r="H1107" i="1"/>
  <c r="I1107" i="1" s="1"/>
  <c r="H1106" i="1"/>
  <c r="I1106" i="1" s="1"/>
  <c r="H1105" i="1"/>
  <c r="I1105" i="1" s="1"/>
  <c r="H1104" i="1"/>
  <c r="I1104" i="1" s="1"/>
  <c r="H1103" i="1"/>
  <c r="I1103" i="1" s="1"/>
  <c r="H1102" i="1"/>
  <c r="I1102" i="1" s="1"/>
  <c r="H1101" i="1"/>
  <c r="I1101" i="1" s="1"/>
  <c r="H1100" i="1"/>
  <c r="I1100" i="1" s="1"/>
  <c r="H1099" i="1"/>
  <c r="I1099" i="1" s="1"/>
  <c r="H1098" i="1"/>
  <c r="I1098" i="1" s="1"/>
  <c r="H1097" i="1"/>
  <c r="I1097" i="1" s="1"/>
  <c r="H1096" i="1"/>
  <c r="I1096" i="1" s="1"/>
  <c r="H1095" i="1"/>
  <c r="I1095" i="1" s="1"/>
  <c r="H1094" i="1"/>
  <c r="I1094" i="1" s="1"/>
  <c r="H1093" i="1"/>
  <c r="I1093" i="1" s="1"/>
  <c r="H1092" i="1"/>
  <c r="I1092" i="1" s="1"/>
  <c r="H1091" i="1"/>
  <c r="I1091" i="1" s="1"/>
  <c r="H1090" i="1"/>
  <c r="I1090" i="1" s="1"/>
  <c r="H1089" i="1"/>
  <c r="I1089" i="1" s="1"/>
  <c r="H1088" i="1"/>
  <c r="I1088" i="1" s="1"/>
  <c r="H1087" i="1"/>
  <c r="I1087" i="1" s="1"/>
  <c r="H1086" i="1"/>
  <c r="I1086" i="1" s="1"/>
  <c r="H1085" i="1"/>
  <c r="I1085" i="1" s="1"/>
  <c r="H1084" i="1"/>
  <c r="I1084" i="1" s="1"/>
  <c r="H1083" i="1"/>
  <c r="I1083" i="1" s="1"/>
  <c r="H1082" i="1"/>
  <c r="I1082" i="1" s="1"/>
  <c r="H1081" i="1"/>
  <c r="I1081" i="1" s="1"/>
  <c r="H1080" i="1"/>
  <c r="I1080" i="1" s="1"/>
  <c r="H1079" i="1"/>
  <c r="I1079" i="1" s="1"/>
  <c r="H1078" i="1"/>
  <c r="I1078" i="1" s="1"/>
  <c r="H1077" i="1"/>
  <c r="I1077" i="1" s="1"/>
  <c r="H1076" i="1"/>
  <c r="I1076" i="1" s="1"/>
  <c r="H1075" i="1"/>
  <c r="I1075" i="1" s="1"/>
  <c r="H1074" i="1"/>
  <c r="I1074" i="1" s="1"/>
  <c r="H1073" i="1"/>
  <c r="I1073" i="1" s="1"/>
  <c r="H1072" i="1"/>
  <c r="I1072" i="1" s="1"/>
  <c r="H1071" i="1"/>
  <c r="I1071" i="1" s="1"/>
  <c r="H1070" i="1"/>
  <c r="I1070" i="1" s="1"/>
  <c r="H1069" i="1"/>
  <c r="I1069" i="1" s="1"/>
  <c r="H1068" i="1"/>
  <c r="I1068" i="1" s="1"/>
  <c r="H1067" i="1"/>
  <c r="I1067" i="1" s="1"/>
  <c r="H1066" i="1"/>
  <c r="I1066" i="1" s="1"/>
  <c r="H1065" i="1"/>
  <c r="I1065" i="1" s="1"/>
  <c r="H1064" i="1"/>
  <c r="I1064" i="1" s="1"/>
  <c r="H1063" i="1"/>
  <c r="I1063" i="1" s="1"/>
  <c r="H1062" i="1"/>
  <c r="I1062" i="1" s="1"/>
  <c r="H1061" i="1"/>
  <c r="I1061" i="1" s="1"/>
  <c r="H1060" i="1"/>
  <c r="I1060" i="1" s="1"/>
  <c r="H1059" i="1"/>
  <c r="I1059" i="1" s="1"/>
  <c r="H1058" i="1"/>
  <c r="I1058" i="1" s="1"/>
  <c r="H1057" i="1"/>
  <c r="I1057" i="1" s="1"/>
  <c r="H1056" i="1"/>
  <c r="I1056" i="1" s="1"/>
  <c r="H1055" i="1"/>
  <c r="I1055" i="1" s="1"/>
  <c r="H1054" i="1"/>
  <c r="I1054" i="1" s="1"/>
  <c r="H1053" i="1"/>
  <c r="I1053" i="1" s="1"/>
  <c r="H1052" i="1"/>
  <c r="I1052" i="1" s="1"/>
  <c r="H1051" i="1"/>
  <c r="I1051" i="1" s="1"/>
  <c r="H1050" i="1"/>
  <c r="I1050" i="1" s="1"/>
  <c r="H1049" i="1"/>
  <c r="I1049" i="1" s="1"/>
  <c r="H1048" i="1"/>
  <c r="I1048" i="1" s="1"/>
  <c r="H1047" i="1"/>
  <c r="I1047" i="1" s="1"/>
  <c r="H1046" i="1"/>
  <c r="I1046" i="1" s="1"/>
  <c r="H1045" i="1"/>
  <c r="I1045" i="1" s="1"/>
  <c r="H1044" i="1"/>
  <c r="I1044" i="1" s="1"/>
  <c r="H1043" i="1"/>
  <c r="I1043" i="1" s="1"/>
  <c r="H1042" i="1"/>
  <c r="I1042" i="1" s="1"/>
  <c r="H1041" i="1"/>
  <c r="I1041" i="1" s="1"/>
  <c r="H1040" i="1"/>
  <c r="I1040" i="1" s="1"/>
  <c r="H1039" i="1"/>
  <c r="I1039" i="1" s="1"/>
  <c r="H1038" i="1"/>
  <c r="I1038" i="1" s="1"/>
  <c r="H1037" i="1"/>
  <c r="I1037" i="1" s="1"/>
  <c r="H1036" i="1"/>
  <c r="I1036" i="1" s="1"/>
  <c r="H1035" i="1"/>
  <c r="I1035" i="1" s="1"/>
  <c r="H1034" i="1"/>
  <c r="I1034" i="1" s="1"/>
  <c r="H1033" i="1"/>
  <c r="I1033" i="1" s="1"/>
  <c r="H1032" i="1"/>
  <c r="I1032" i="1" s="1"/>
  <c r="H1031" i="1"/>
  <c r="I1031" i="1" s="1"/>
  <c r="H1030" i="1"/>
  <c r="I1030" i="1" s="1"/>
  <c r="Q1029" i="1"/>
  <c r="P1029" i="1"/>
  <c r="H1029" i="1"/>
  <c r="I1029" i="1" s="1"/>
  <c r="U1028" i="1"/>
  <c r="T1028" i="1"/>
  <c r="S1028" i="1"/>
  <c r="R1028" i="1"/>
  <c r="Q1028" i="1"/>
  <c r="P1028" i="1"/>
  <c r="H1028" i="1"/>
  <c r="I1028" i="1" s="1"/>
  <c r="U1027" i="1"/>
  <c r="T1027" i="1"/>
  <c r="S1027" i="1"/>
  <c r="R1027" i="1"/>
  <c r="Q1027" i="1"/>
  <c r="P1027" i="1"/>
  <c r="H1027" i="1"/>
  <c r="I1027" i="1" s="1"/>
  <c r="U1026" i="1"/>
  <c r="T1026" i="1"/>
  <c r="S1026" i="1"/>
  <c r="R1026" i="1"/>
  <c r="Q1026" i="1"/>
  <c r="P1026" i="1"/>
  <c r="H1026" i="1"/>
  <c r="I1026" i="1" s="1"/>
  <c r="U1025" i="1"/>
  <c r="T1025" i="1"/>
  <c r="S1025" i="1"/>
  <c r="R1025" i="1"/>
  <c r="Q1025" i="1"/>
  <c r="P1025" i="1"/>
  <c r="H1025" i="1"/>
  <c r="I1025" i="1" s="1"/>
  <c r="U1024" i="1"/>
  <c r="T1024" i="1"/>
  <c r="S1024" i="1"/>
  <c r="R1024" i="1"/>
  <c r="Q1024" i="1"/>
  <c r="P1024" i="1"/>
  <c r="H1024" i="1"/>
  <c r="I1024" i="1" s="1"/>
  <c r="U1023" i="1"/>
  <c r="T1023" i="1"/>
  <c r="S1023" i="1"/>
  <c r="R1023" i="1"/>
  <c r="Q1023" i="1"/>
  <c r="P1023" i="1"/>
  <c r="H1023" i="1"/>
  <c r="I1023" i="1" s="1"/>
  <c r="U1022" i="1"/>
  <c r="T1022" i="1"/>
  <c r="S1022" i="1"/>
  <c r="R1022" i="1"/>
  <c r="Q1022" i="1"/>
  <c r="P1022" i="1"/>
  <c r="H1022" i="1"/>
  <c r="I1022" i="1" s="1"/>
  <c r="U1021" i="1"/>
  <c r="T1021" i="1"/>
  <c r="S1021" i="1"/>
  <c r="R1021" i="1"/>
  <c r="Q1021" i="1"/>
  <c r="P1021" i="1"/>
  <c r="H1021" i="1"/>
  <c r="I1021" i="1" s="1"/>
  <c r="U1020" i="1"/>
  <c r="T1020" i="1"/>
  <c r="S1020" i="1"/>
  <c r="R1020" i="1"/>
  <c r="Q1020" i="1"/>
  <c r="P1020" i="1"/>
  <c r="H1020" i="1"/>
  <c r="I1020" i="1" s="1"/>
  <c r="U1019" i="1"/>
  <c r="T1019" i="1"/>
  <c r="S1019" i="1"/>
  <c r="R1019" i="1"/>
  <c r="Q1019" i="1"/>
  <c r="P1019" i="1"/>
  <c r="H1019" i="1"/>
  <c r="I1019" i="1" s="1"/>
  <c r="U1018" i="1"/>
  <c r="T1018" i="1"/>
  <c r="S1018" i="1"/>
  <c r="R1018" i="1"/>
  <c r="Q1018" i="1"/>
  <c r="P1018" i="1"/>
  <c r="H1018" i="1"/>
  <c r="I1018" i="1" s="1"/>
  <c r="U1017" i="1"/>
  <c r="T1017" i="1"/>
  <c r="S1017" i="1"/>
  <c r="R1017" i="1"/>
  <c r="Q1017" i="1"/>
  <c r="P1017" i="1"/>
  <c r="H1017" i="1"/>
  <c r="I1017" i="1" s="1"/>
  <c r="U1016" i="1"/>
  <c r="T1016" i="1"/>
  <c r="S1016" i="1"/>
  <c r="R1016" i="1"/>
  <c r="Q1016" i="1"/>
  <c r="P1016" i="1"/>
  <c r="H1016" i="1"/>
  <c r="I1016" i="1" s="1"/>
  <c r="U1015" i="1"/>
  <c r="T1015" i="1"/>
  <c r="S1015" i="1"/>
  <c r="R1015" i="1"/>
  <c r="Q1015" i="1"/>
  <c r="P1015" i="1"/>
  <c r="H1015" i="1"/>
  <c r="I1015" i="1" s="1"/>
  <c r="U1014" i="1"/>
  <c r="T1014" i="1"/>
  <c r="S1014" i="1"/>
  <c r="R1014" i="1"/>
  <c r="Q1014" i="1"/>
  <c r="P1014" i="1"/>
  <c r="H1014" i="1"/>
  <c r="I1014" i="1" s="1"/>
  <c r="U1013" i="1"/>
  <c r="T1013" i="1"/>
  <c r="S1013" i="1"/>
  <c r="R1013" i="1"/>
  <c r="Q1013" i="1"/>
  <c r="P1013" i="1"/>
  <c r="H1013" i="1"/>
  <c r="I1013" i="1" s="1"/>
  <c r="W1012" i="1"/>
  <c r="V1012" i="1"/>
  <c r="U1012" i="1"/>
  <c r="T1012" i="1"/>
  <c r="S1012" i="1"/>
  <c r="R1012" i="1"/>
  <c r="Q1012" i="1"/>
  <c r="P1012" i="1"/>
  <c r="W1011" i="1"/>
  <c r="V1011" i="1"/>
  <c r="U1011" i="1"/>
  <c r="T1011" i="1"/>
  <c r="S1011" i="1"/>
  <c r="R1011" i="1"/>
  <c r="Q1011" i="1"/>
  <c r="P1011" i="1"/>
  <c r="W1010" i="1"/>
  <c r="V1010" i="1"/>
  <c r="U1010" i="1"/>
  <c r="T1010" i="1"/>
  <c r="S1010" i="1"/>
  <c r="R1010" i="1"/>
  <c r="Q1010" i="1"/>
  <c r="P1010" i="1"/>
  <c r="H1010" i="1"/>
  <c r="I1010" i="1" s="1"/>
  <c r="U1009" i="1"/>
  <c r="T1009" i="1"/>
  <c r="S1009" i="1"/>
  <c r="R1009" i="1"/>
  <c r="Q1009" i="1"/>
  <c r="P1009" i="1"/>
  <c r="H1009" i="1"/>
  <c r="I1009" i="1" s="1"/>
  <c r="U1008" i="1"/>
  <c r="T1008" i="1"/>
  <c r="S1008" i="1"/>
  <c r="R1008" i="1"/>
  <c r="Q1008" i="1"/>
  <c r="P1008" i="1"/>
  <c r="H1008" i="1"/>
  <c r="I1008" i="1" s="1"/>
  <c r="U1007" i="1"/>
  <c r="T1007" i="1"/>
  <c r="S1007" i="1"/>
  <c r="R1007" i="1"/>
  <c r="Q1007" i="1"/>
  <c r="P1007" i="1"/>
  <c r="H1007" i="1"/>
  <c r="I1007" i="1" s="1"/>
  <c r="U1006" i="1"/>
  <c r="T1006" i="1"/>
  <c r="S1006" i="1"/>
  <c r="R1006" i="1"/>
  <c r="Q1006" i="1"/>
  <c r="P1006" i="1"/>
  <c r="H1006" i="1"/>
  <c r="I1006" i="1" s="1"/>
  <c r="U1005" i="1"/>
  <c r="T1005" i="1"/>
  <c r="S1005" i="1"/>
  <c r="R1005" i="1"/>
  <c r="Q1005" i="1"/>
  <c r="P1005" i="1"/>
  <c r="H1005" i="1"/>
  <c r="I1005" i="1" s="1"/>
  <c r="U1004" i="1"/>
  <c r="T1004" i="1"/>
  <c r="S1004" i="1"/>
  <c r="R1004" i="1"/>
  <c r="Q1004" i="1"/>
  <c r="P1004" i="1"/>
  <c r="H1004" i="1"/>
  <c r="I1004" i="1" s="1"/>
  <c r="U1003" i="1"/>
  <c r="T1003" i="1"/>
  <c r="S1003" i="1"/>
  <c r="R1003" i="1"/>
  <c r="Q1003" i="1"/>
  <c r="P1003" i="1"/>
  <c r="H1003" i="1"/>
  <c r="I1003" i="1" s="1"/>
  <c r="U1002" i="1"/>
  <c r="T1002" i="1"/>
  <c r="S1002" i="1"/>
  <c r="R1002" i="1"/>
  <c r="Q1002" i="1"/>
  <c r="P1002" i="1"/>
  <c r="H1002" i="1"/>
  <c r="I1002" i="1" s="1"/>
  <c r="W1001" i="1"/>
  <c r="V1001" i="1"/>
  <c r="U1001" i="1"/>
  <c r="T1001" i="1"/>
  <c r="S1001" i="1"/>
  <c r="R1001" i="1"/>
  <c r="Q1001" i="1"/>
  <c r="P1001" i="1"/>
  <c r="H1001" i="1"/>
  <c r="I1001" i="1" s="1"/>
  <c r="W1000" i="1"/>
  <c r="V1000" i="1"/>
  <c r="U1000" i="1"/>
  <c r="T1000" i="1"/>
  <c r="S1000" i="1"/>
  <c r="R1000" i="1"/>
  <c r="Q1000" i="1"/>
  <c r="P1000" i="1"/>
  <c r="H1000" i="1"/>
  <c r="I1000" i="1" s="1"/>
  <c r="W999" i="1"/>
  <c r="V999" i="1"/>
  <c r="U999" i="1"/>
  <c r="T999" i="1"/>
  <c r="S999" i="1"/>
  <c r="R999" i="1"/>
  <c r="Q999" i="1"/>
  <c r="P999" i="1"/>
  <c r="H999" i="1"/>
  <c r="I999" i="1" s="1"/>
  <c r="W998" i="1"/>
  <c r="V998" i="1"/>
  <c r="U998" i="1"/>
  <c r="T998" i="1"/>
  <c r="S998" i="1"/>
  <c r="R998" i="1"/>
  <c r="Q998" i="1"/>
  <c r="P998" i="1"/>
  <c r="H998" i="1"/>
  <c r="I998" i="1" s="1"/>
  <c r="U997" i="1"/>
  <c r="T997" i="1"/>
  <c r="S997" i="1"/>
  <c r="R997" i="1"/>
  <c r="Q997" i="1"/>
  <c r="P997" i="1"/>
  <c r="H997" i="1"/>
  <c r="I997" i="1" s="1"/>
  <c r="U996" i="1"/>
  <c r="T996" i="1"/>
  <c r="S996" i="1"/>
  <c r="R996" i="1"/>
  <c r="Q996" i="1"/>
  <c r="P996" i="1"/>
  <c r="H996" i="1"/>
  <c r="I996" i="1" s="1"/>
  <c r="U995" i="1"/>
  <c r="T995" i="1"/>
  <c r="S995" i="1"/>
  <c r="R995" i="1"/>
  <c r="Q995" i="1"/>
  <c r="P995" i="1"/>
  <c r="H995" i="1"/>
  <c r="I995" i="1" s="1"/>
  <c r="U994" i="1"/>
  <c r="T994" i="1"/>
  <c r="S994" i="1"/>
  <c r="R994" i="1"/>
  <c r="Q994" i="1"/>
  <c r="P994" i="1"/>
  <c r="H994" i="1"/>
  <c r="I994" i="1" s="1"/>
  <c r="U993" i="1"/>
  <c r="T993" i="1"/>
  <c r="S993" i="1"/>
  <c r="R993" i="1"/>
  <c r="Q993" i="1"/>
  <c r="P993" i="1"/>
  <c r="H993" i="1"/>
  <c r="I993" i="1" s="1"/>
  <c r="U992" i="1"/>
  <c r="T992" i="1"/>
  <c r="S992" i="1"/>
  <c r="R992" i="1"/>
  <c r="Q992" i="1"/>
  <c r="P992" i="1"/>
  <c r="H992" i="1"/>
  <c r="I992" i="1" s="1"/>
  <c r="U991" i="1"/>
  <c r="T991" i="1"/>
  <c r="S991" i="1"/>
  <c r="R991" i="1"/>
  <c r="Q991" i="1"/>
  <c r="P991" i="1"/>
  <c r="H991" i="1"/>
  <c r="I991" i="1" s="1"/>
  <c r="W990" i="1"/>
  <c r="V990" i="1"/>
  <c r="U990" i="1"/>
  <c r="T990" i="1"/>
  <c r="S990" i="1"/>
  <c r="R990" i="1"/>
  <c r="Q990" i="1"/>
  <c r="P990" i="1"/>
  <c r="H990" i="1"/>
  <c r="I990" i="1" s="1"/>
  <c r="W989" i="1"/>
  <c r="V989" i="1"/>
  <c r="U989" i="1"/>
  <c r="T989" i="1"/>
  <c r="S989" i="1"/>
  <c r="R989" i="1"/>
  <c r="Q989" i="1"/>
  <c r="P989" i="1"/>
  <c r="H989" i="1"/>
  <c r="I989" i="1" s="1"/>
  <c r="W988" i="1"/>
  <c r="V988" i="1"/>
  <c r="U988" i="1"/>
  <c r="T988" i="1"/>
  <c r="S988" i="1"/>
  <c r="R988" i="1"/>
  <c r="Q988" i="1"/>
  <c r="P988" i="1"/>
  <c r="H988" i="1"/>
  <c r="I988" i="1" s="1"/>
  <c r="W987" i="1"/>
  <c r="V987" i="1"/>
  <c r="U987" i="1"/>
  <c r="T987" i="1"/>
  <c r="S987" i="1"/>
  <c r="R987" i="1"/>
  <c r="Q987" i="1"/>
  <c r="P987" i="1"/>
  <c r="U986" i="1"/>
  <c r="T986" i="1"/>
  <c r="S986" i="1"/>
  <c r="R986" i="1"/>
  <c r="Q986" i="1"/>
  <c r="P986" i="1"/>
  <c r="H986" i="1"/>
  <c r="I986" i="1" s="1"/>
  <c r="U985" i="1"/>
  <c r="T985" i="1"/>
  <c r="S985" i="1"/>
  <c r="R985" i="1"/>
  <c r="Q985" i="1"/>
  <c r="P985" i="1"/>
  <c r="H985" i="1"/>
  <c r="I985" i="1" s="1"/>
  <c r="U984" i="1"/>
  <c r="T984" i="1"/>
  <c r="S984" i="1"/>
  <c r="R984" i="1"/>
  <c r="Q984" i="1"/>
  <c r="P984" i="1"/>
  <c r="H984" i="1"/>
  <c r="I984" i="1" s="1"/>
  <c r="U983" i="1"/>
  <c r="T983" i="1"/>
  <c r="S983" i="1"/>
  <c r="R983" i="1"/>
  <c r="Q983" i="1"/>
  <c r="P983" i="1"/>
  <c r="H983" i="1"/>
  <c r="I983" i="1" s="1"/>
  <c r="U982" i="1"/>
  <c r="T982" i="1"/>
  <c r="S982" i="1"/>
  <c r="R982" i="1"/>
  <c r="Q982" i="1"/>
  <c r="P982" i="1"/>
  <c r="H982" i="1"/>
  <c r="I982" i="1" s="1"/>
  <c r="U981" i="1"/>
  <c r="T981" i="1"/>
  <c r="S981" i="1"/>
  <c r="R981" i="1"/>
  <c r="Q981" i="1"/>
  <c r="P981" i="1"/>
  <c r="U980" i="1"/>
  <c r="T980" i="1"/>
  <c r="S980" i="1"/>
  <c r="R980" i="1"/>
  <c r="Q980" i="1"/>
  <c r="P980" i="1"/>
  <c r="U979" i="1"/>
  <c r="T979" i="1"/>
  <c r="S979" i="1"/>
  <c r="R979" i="1"/>
  <c r="Q979" i="1"/>
  <c r="P979" i="1"/>
  <c r="W978" i="1"/>
  <c r="V978" i="1"/>
  <c r="U978" i="1"/>
  <c r="T978" i="1"/>
  <c r="S978" i="1"/>
  <c r="R978" i="1"/>
  <c r="Q978" i="1"/>
  <c r="P978" i="1"/>
  <c r="I978" i="1"/>
  <c r="U977" i="1"/>
  <c r="T977" i="1"/>
  <c r="S977" i="1"/>
  <c r="R977" i="1"/>
  <c r="Q977" i="1"/>
  <c r="P977" i="1"/>
  <c r="H977" i="1"/>
  <c r="I977" i="1" s="1"/>
  <c r="U976" i="1"/>
  <c r="T976" i="1"/>
  <c r="S976" i="1"/>
  <c r="R976" i="1"/>
  <c r="Q976" i="1"/>
  <c r="P976" i="1"/>
  <c r="H976" i="1"/>
  <c r="I976" i="1" s="1"/>
  <c r="U975" i="1"/>
  <c r="T975" i="1"/>
  <c r="S975" i="1"/>
  <c r="R975" i="1"/>
  <c r="Q975" i="1"/>
  <c r="P975" i="1"/>
  <c r="U974" i="1"/>
  <c r="T974" i="1"/>
  <c r="S974" i="1"/>
  <c r="R974" i="1"/>
  <c r="Q974" i="1"/>
  <c r="P974" i="1"/>
  <c r="U973" i="1"/>
  <c r="T973" i="1"/>
  <c r="S973" i="1"/>
  <c r="R973" i="1"/>
  <c r="Q973" i="1"/>
  <c r="P973" i="1"/>
  <c r="U972" i="1"/>
  <c r="T972" i="1"/>
  <c r="S972" i="1"/>
  <c r="R972" i="1"/>
  <c r="Q972" i="1"/>
  <c r="P972" i="1"/>
  <c r="H972" i="1"/>
  <c r="I972" i="1" s="1"/>
  <c r="U971" i="1"/>
  <c r="T971" i="1"/>
  <c r="S971" i="1"/>
  <c r="R971" i="1"/>
  <c r="Q971" i="1"/>
  <c r="P971" i="1"/>
  <c r="H971" i="1"/>
  <c r="I971" i="1" s="1"/>
  <c r="U970" i="1"/>
  <c r="T970" i="1"/>
  <c r="S970" i="1"/>
  <c r="R970" i="1"/>
  <c r="Q970" i="1"/>
  <c r="P970" i="1"/>
  <c r="H970" i="1"/>
  <c r="I970" i="1" s="1"/>
  <c r="U969" i="1"/>
  <c r="T969" i="1"/>
  <c r="S969" i="1"/>
  <c r="R969" i="1"/>
  <c r="Q969" i="1"/>
  <c r="P969" i="1"/>
  <c r="U968" i="1"/>
  <c r="T968" i="1"/>
  <c r="S968" i="1"/>
  <c r="R968" i="1"/>
  <c r="Q968" i="1"/>
  <c r="P968" i="1"/>
  <c r="U967" i="1"/>
  <c r="T967" i="1"/>
  <c r="S967" i="1"/>
  <c r="R967" i="1"/>
  <c r="Q967" i="1"/>
  <c r="P967" i="1"/>
  <c r="W966" i="1"/>
  <c r="V966" i="1"/>
  <c r="U966" i="1"/>
  <c r="T966" i="1"/>
  <c r="S966" i="1"/>
  <c r="R966" i="1"/>
  <c r="Q966" i="1"/>
  <c r="P966" i="1"/>
  <c r="U965" i="1"/>
  <c r="T965" i="1"/>
  <c r="S965" i="1"/>
  <c r="R965" i="1"/>
  <c r="Q965" i="1"/>
  <c r="P965" i="1"/>
  <c r="H965" i="1"/>
  <c r="I965" i="1" s="1"/>
  <c r="U964" i="1"/>
  <c r="T964" i="1"/>
  <c r="S964" i="1"/>
  <c r="R964" i="1"/>
  <c r="Q964" i="1"/>
  <c r="P964" i="1"/>
  <c r="H964" i="1"/>
  <c r="I964" i="1" s="1"/>
  <c r="U963" i="1"/>
  <c r="T963" i="1"/>
  <c r="S963" i="1"/>
  <c r="R963" i="1"/>
  <c r="Q963" i="1"/>
  <c r="P963" i="1"/>
  <c r="H963" i="1"/>
  <c r="I963" i="1" s="1"/>
  <c r="U962" i="1"/>
  <c r="T962" i="1"/>
  <c r="S962" i="1"/>
  <c r="R962" i="1"/>
  <c r="Q962" i="1"/>
  <c r="P962" i="1"/>
  <c r="H962" i="1"/>
  <c r="I962" i="1" s="1"/>
  <c r="W961" i="1"/>
  <c r="V961" i="1"/>
  <c r="U961" i="1"/>
  <c r="T961" i="1"/>
  <c r="S961" i="1"/>
  <c r="R961" i="1"/>
  <c r="Q961" i="1"/>
  <c r="P961" i="1"/>
  <c r="W960" i="1"/>
  <c r="V960" i="1"/>
  <c r="U960" i="1"/>
  <c r="T960" i="1"/>
  <c r="S960" i="1"/>
  <c r="R960" i="1"/>
  <c r="Q960" i="1"/>
  <c r="P960" i="1"/>
  <c r="U959" i="1"/>
  <c r="T959" i="1"/>
  <c r="S959" i="1"/>
  <c r="R959" i="1"/>
  <c r="Q959" i="1"/>
  <c r="P959" i="1"/>
  <c r="H959" i="1"/>
  <c r="I959" i="1" s="1"/>
  <c r="U958" i="1"/>
  <c r="T958" i="1"/>
  <c r="S958" i="1"/>
  <c r="R958" i="1"/>
  <c r="Q958" i="1"/>
  <c r="P958" i="1"/>
  <c r="H958" i="1"/>
  <c r="I958" i="1" s="1"/>
  <c r="U957" i="1"/>
  <c r="T957" i="1"/>
  <c r="S957" i="1"/>
  <c r="R957" i="1"/>
  <c r="Q957" i="1"/>
  <c r="P957" i="1"/>
  <c r="H957" i="1"/>
  <c r="I957" i="1" s="1"/>
  <c r="U956" i="1"/>
  <c r="T956" i="1"/>
  <c r="S956" i="1"/>
  <c r="R956" i="1"/>
  <c r="Q956" i="1"/>
  <c r="P956" i="1"/>
  <c r="H956" i="1"/>
  <c r="I956" i="1" s="1"/>
  <c r="U955" i="1"/>
  <c r="T955" i="1"/>
  <c r="S955" i="1"/>
  <c r="R955" i="1"/>
  <c r="Q955" i="1"/>
  <c r="P955" i="1"/>
  <c r="H955" i="1"/>
  <c r="I955" i="1" s="1"/>
  <c r="U954" i="1"/>
  <c r="T954" i="1"/>
  <c r="S954" i="1"/>
  <c r="R954" i="1"/>
  <c r="Q954" i="1"/>
  <c r="P954" i="1"/>
  <c r="H954" i="1"/>
  <c r="I954" i="1" s="1"/>
  <c r="U953" i="1"/>
  <c r="T953" i="1"/>
  <c r="S953" i="1"/>
  <c r="R953" i="1"/>
  <c r="Q953" i="1"/>
  <c r="P953" i="1"/>
  <c r="H953" i="1"/>
  <c r="I953" i="1" s="1"/>
  <c r="U952" i="1"/>
  <c r="T952" i="1"/>
  <c r="S952" i="1"/>
  <c r="R952" i="1"/>
  <c r="Q952" i="1"/>
  <c r="P952" i="1"/>
  <c r="H952" i="1"/>
  <c r="I952" i="1" s="1"/>
  <c r="U951" i="1"/>
  <c r="T951" i="1"/>
  <c r="S951" i="1"/>
  <c r="R951" i="1"/>
  <c r="Q951" i="1"/>
  <c r="P951" i="1"/>
  <c r="H951" i="1"/>
  <c r="I951" i="1" s="1"/>
  <c r="U950" i="1"/>
  <c r="T950" i="1"/>
  <c r="S950" i="1"/>
  <c r="R950" i="1"/>
  <c r="Q950" i="1"/>
  <c r="P950" i="1"/>
  <c r="H950" i="1"/>
  <c r="I950" i="1" s="1"/>
  <c r="U949" i="1"/>
  <c r="T949" i="1"/>
  <c r="S949" i="1"/>
  <c r="R949" i="1"/>
  <c r="Q949" i="1"/>
  <c r="P949" i="1"/>
  <c r="H949" i="1"/>
  <c r="I949" i="1" s="1"/>
  <c r="U948" i="1"/>
  <c r="T948" i="1"/>
  <c r="S948" i="1"/>
  <c r="R948" i="1"/>
  <c r="Q948" i="1"/>
  <c r="P948" i="1"/>
  <c r="H948" i="1"/>
  <c r="I948" i="1" s="1"/>
  <c r="U947" i="1"/>
  <c r="T947" i="1"/>
  <c r="S947" i="1"/>
  <c r="R947" i="1"/>
  <c r="Q947" i="1"/>
  <c r="P947" i="1"/>
  <c r="H947" i="1"/>
  <c r="I947" i="1" s="1"/>
  <c r="U946" i="1"/>
  <c r="T946" i="1"/>
  <c r="S946" i="1"/>
  <c r="R946" i="1"/>
  <c r="Q946" i="1"/>
  <c r="P946" i="1"/>
  <c r="H946" i="1"/>
  <c r="I946" i="1" s="1"/>
  <c r="U945" i="1"/>
  <c r="T945" i="1"/>
  <c r="S945" i="1"/>
  <c r="R945" i="1"/>
  <c r="Q945" i="1"/>
  <c r="P945" i="1"/>
  <c r="H945" i="1"/>
  <c r="I945" i="1" s="1"/>
  <c r="U944" i="1"/>
  <c r="T944" i="1"/>
  <c r="S944" i="1"/>
  <c r="R944" i="1"/>
  <c r="Q944" i="1"/>
  <c r="P944" i="1"/>
  <c r="H944" i="1"/>
  <c r="I944" i="1" s="1"/>
  <c r="U943" i="1"/>
  <c r="T943" i="1"/>
  <c r="S943" i="1"/>
  <c r="R943" i="1"/>
  <c r="Q943" i="1"/>
  <c r="P943" i="1"/>
  <c r="H943" i="1"/>
  <c r="I943" i="1" s="1"/>
  <c r="U942" i="1"/>
  <c r="T942" i="1"/>
  <c r="S942" i="1"/>
  <c r="R942" i="1"/>
  <c r="Q942" i="1"/>
  <c r="P942" i="1"/>
  <c r="H942" i="1"/>
  <c r="I942" i="1" s="1"/>
  <c r="U941" i="1"/>
  <c r="T941" i="1"/>
  <c r="S941" i="1"/>
  <c r="R941" i="1"/>
  <c r="Q941" i="1"/>
  <c r="P941" i="1"/>
  <c r="H941" i="1"/>
  <c r="I941" i="1" s="1"/>
  <c r="U940" i="1"/>
  <c r="T940" i="1"/>
  <c r="S940" i="1"/>
  <c r="R940" i="1"/>
  <c r="Q940" i="1"/>
  <c r="P940" i="1"/>
  <c r="H940" i="1"/>
  <c r="I940" i="1" s="1"/>
  <c r="U939" i="1"/>
  <c r="T939" i="1"/>
  <c r="S939" i="1"/>
  <c r="R939" i="1"/>
  <c r="Q939" i="1"/>
  <c r="P939" i="1"/>
  <c r="H939" i="1"/>
  <c r="I939" i="1" s="1"/>
  <c r="U938" i="1"/>
  <c r="T938" i="1"/>
  <c r="S938" i="1"/>
  <c r="R938" i="1"/>
  <c r="Q938" i="1"/>
  <c r="P938" i="1"/>
  <c r="H938" i="1"/>
  <c r="I938" i="1" s="1"/>
  <c r="U937" i="1"/>
  <c r="T937" i="1"/>
  <c r="S937" i="1"/>
  <c r="R937" i="1"/>
  <c r="Q937" i="1"/>
  <c r="P937" i="1"/>
  <c r="H937" i="1"/>
  <c r="I937" i="1" s="1"/>
  <c r="U936" i="1"/>
  <c r="T936" i="1"/>
  <c r="S936" i="1"/>
  <c r="R936" i="1"/>
  <c r="Q936" i="1"/>
  <c r="P936" i="1"/>
  <c r="H936" i="1"/>
  <c r="I936" i="1" s="1"/>
  <c r="U935" i="1"/>
  <c r="T935" i="1"/>
  <c r="S935" i="1"/>
  <c r="R935" i="1"/>
  <c r="Q935" i="1"/>
  <c r="P935" i="1"/>
  <c r="H935" i="1"/>
  <c r="I935" i="1" s="1"/>
  <c r="U934" i="1"/>
  <c r="T934" i="1"/>
  <c r="S934" i="1"/>
  <c r="R934" i="1"/>
  <c r="Q934" i="1"/>
  <c r="P934" i="1"/>
  <c r="H934" i="1"/>
  <c r="I934" i="1" s="1"/>
  <c r="U933" i="1"/>
  <c r="T933" i="1"/>
  <c r="S933" i="1"/>
  <c r="R933" i="1"/>
  <c r="Q933" i="1"/>
  <c r="P933" i="1"/>
  <c r="H933" i="1"/>
  <c r="I933" i="1" s="1"/>
  <c r="U932" i="1"/>
  <c r="T932" i="1"/>
  <c r="S932" i="1"/>
  <c r="R932" i="1"/>
  <c r="Q932" i="1"/>
  <c r="P932" i="1"/>
  <c r="H932" i="1"/>
  <c r="I932" i="1" s="1"/>
  <c r="U931" i="1"/>
  <c r="T931" i="1"/>
  <c r="S931" i="1"/>
  <c r="R931" i="1"/>
  <c r="Q931" i="1"/>
  <c r="P931" i="1"/>
  <c r="H931" i="1"/>
  <c r="U930" i="1"/>
  <c r="T930" i="1"/>
  <c r="S930" i="1"/>
  <c r="R930" i="1"/>
  <c r="Q930" i="1"/>
  <c r="P930" i="1"/>
  <c r="U929" i="1"/>
  <c r="T929" i="1"/>
  <c r="S929" i="1"/>
  <c r="R929" i="1"/>
  <c r="Q929" i="1"/>
  <c r="P929" i="1"/>
  <c r="U928" i="1"/>
  <c r="T928" i="1"/>
  <c r="S928" i="1"/>
  <c r="R928" i="1"/>
  <c r="Q928" i="1"/>
  <c r="P928" i="1"/>
  <c r="U927" i="1"/>
  <c r="T927" i="1"/>
  <c r="S927" i="1"/>
  <c r="R927" i="1"/>
  <c r="Q927" i="1"/>
  <c r="P927" i="1"/>
  <c r="H927" i="1"/>
  <c r="I927" i="1" s="1"/>
  <c r="U926" i="1"/>
  <c r="T926" i="1"/>
  <c r="S926" i="1"/>
  <c r="R926" i="1"/>
  <c r="Q926" i="1"/>
  <c r="P926" i="1"/>
  <c r="U925" i="1"/>
  <c r="T925" i="1"/>
  <c r="S925" i="1"/>
  <c r="R925" i="1"/>
  <c r="Q925" i="1"/>
  <c r="P925" i="1"/>
  <c r="U924" i="1"/>
  <c r="T924" i="1"/>
  <c r="S924" i="1"/>
  <c r="R924" i="1"/>
  <c r="Q924" i="1"/>
  <c r="P924" i="1"/>
  <c r="H924" i="1"/>
  <c r="I924" i="1" s="1"/>
  <c r="U923" i="1"/>
  <c r="T923" i="1"/>
  <c r="S923" i="1"/>
  <c r="R923" i="1"/>
  <c r="Q923" i="1"/>
  <c r="P923" i="1"/>
  <c r="H923" i="1"/>
  <c r="I923" i="1" s="1"/>
  <c r="U922" i="1"/>
  <c r="T922" i="1"/>
  <c r="S922" i="1"/>
  <c r="R922" i="1"/>
  <c r="Q922" i="1"/>
  <c r="P922" i="1"/>
  <c r="U921" i="1"/>
  <c r="T921" i="1"/>
  <c r="S921" i="1"/>
  <c r="R921" i="1"/>
  <c r="Q921" i="1"/>
  <c r="P921" i="1"/>
  <c r="U920" i="1"/>
  <c r="T920" i="1"/>
  <c r="S920" i="1"/>
  <c r="R920" i="1"/>
  <c r="Q920" i="1"/>
  <c r="P920" i="1"/>
  <c r="H920" i="1"/>
  <c r="I920" i="1" s="1"/>
  <c r="U919" i="1"/>
  <c r="T919" i="1"/>
  <c r="S919" i="1"/>
  <c r="R919" i="1"/>
  <c r="Q919" i="1"/>
  <c r="P919" i="1"/>
  <c r="U918" i="1"/>
  <c r="T918" i="1"/>
  <c r="S918" i="1"/>
  <c r="R918" i="1"/>
  <c r="Q918" i="1"/>
  <c r="P918" i="1"/>
  <c r="U917" i="1"/>
  <c r="T917" i="1"/>
  <c r="S917" i="1"/>
  <c r="R917" i="1"/>
  <c r="Q917" i="1"/>
  <c r="P917" i="1"/>
  <c r="H917" i="1"/>
  <c r="I917" i="1" s="1"/>
  <c r="U916" i="1"/>
  <c r="T916" i="1"/>
  <c r="S916" i="1"/>
  <c r="R916" i="1"/>
  <c r="Q916" i="1"/>
  <c r="P916" i="1"/>
  <c r="H916" i="1"/>
  <c r="I916" i="1" s="1"/>
  <c r="U915" i="1"/>
  <c r="T915" i="1"/>
  <c r="S915" i="1"/>
  <c r="R915" i="1"/>
  <c r="Q915" i="1"/>
  <c r="P915" i="1"/>
  <c r="U914" i="1"/>
  <c r="T914" i="1"/>
  <c r="S914" i="1"/>
  <c r="R914" i="1"/>
  <c r="Q914" i="1"/>
  <c r="P914" i="1"/>
  <c r="U913" i="1"/>
  <c r="T913" i="1"/>
  <c r="S913" i="1"/>
  <c r="R913" i="1"/>
  <c r="Q913" i="1"/>
  <c r="P913" i="1"/>
  <c r="U912" i="1"/>
  <c r="T912" i="1"/>
  <c r="S912" i="1"/>
  <c r="R912" i="1"/>
  <c r="Q912" i="1"/>
  <c r="P912" i="1"/>
  <c r="H912" i="1"/>
  <c r="I912" i="1" s="1"/>
  <c r="U911" i="1"/>
  <c r="T911" i="1"/>
  <c r="S911" i="1"/>
  <c r="R911" i="1"/>
  <c r="Q911" i="1"/>
  <c r="P911" i="1"/>
  <c r="U910" i="1"/>
  <c r="T910" i="1"/>
  <c r="S910" i="1"/>
  <c r="R910" i="1"/>
  <c r="Q910" i="1"/>
  <c r="P910" i="1"/>
  <c r="H910" i="1"/>
  <c r="U909" i="1"/>
  <c r="T909" i="1"/>
  <c r="S909" i="1"/>
  <c r="R909" i="1"/>
  <c r="Q909" i="1"/>
  <c r="P909" i="1"/>
  <c r="U908" i="1"/>
  <c r="T908" i="1"/>
  <c r="S908" i="1"/>
  <c r="R908" i="1"/>
  <c r="Q908" i="1"/>
  <c r="P908" i="1"/>
  <c r="U907" i="1"/>
  <c r="T907" i="1"/>
  <c r="S907" i="1"/>
  <c r="R907" i="1"/>
  <c r="Q907" i="1"/>
  <c r="P907" i="1"/>
  <c r="U906" i="1"/>
  <c r="T906" i="1"/>
  <c r="S906" i="1"/>
  <c r="R906" i="1"/>
  <c r="Q906" i="1"/>
  <c r="P906" i="1"/>
  <c r="U905" i="1"/>
  <c r="T905" i="1"/>
  <c r="S905" i="1"/>
  <c r="R905" i="1"/>
  <c r="Q905" i="1"/>
  <c r="P905" i="1"/>
  <c r="U904" i="1"/>
  <c r="T904" i="1"/>
  <c r="S904" i="1"/>
  <c r="R904" i="1"/>
  <c r="Q904" i="1"/>
  <c r="P904" i="1"/>
  <c r="U903" i="1"/>
  <c r="T903" i="1"/>
  <c r="S903" i="1"/>
  <c r="R903" i="1"/>
  <c r="Q903" i="1"/>
  <c r="P903" i="1"/>
  <c r="U902" i="1"/>
  <c r="T902" i="1"/>
  <c r="S902" i="1"/>
  <c r="R902" i="1"/>
  <c r="Q902" i="1"/>
  <c r="P902" i="1"/>
  <c r="H902" i="1"/>
  <c r="I902" i="1" s="1"/>
  <c r="U901" i="1"/>
  <c r="T901" i="1"/>
  <c r="S901" i="1"/>
  <c r="R901" i="1"/>
  <c r="Q901" i="1"/>
  <c r="P901" i="1"/>
  <c r="U900" i="1"/>
  <c r="T900" i="1"/>
  <c r="S900" i="1"/>
  <c r="R900" i="1"/>
  <c r="Q900" i="1"/>
  <c r="P900" i="1"/>
  <c r="U899" i="1"/>
  <c r="T899" i="1"/>
  <c r="S899" i="1"/>
  <c r="R899" i="1"/>
  <c r="Q899" i="1"/>
  <c r="P899" i="1"/>
  <c r="H899" i="1"/>
  <c r="I899" i="1" s="1"/>
  <c r="U898" i="1"/>
  <c r="T898" i="1"/>
  <c r="S898" i="1"/>
  <c r="R898" i="1"/>
  <c r="Q898" i="1"/>
  <c r="P898" i="1"/>
  <c r="H898" i="1"/>
  <c r="I898" i="1" s="1"/>
  <c r="U897" i="1"/>
  <c r="T897" i="1"/>
  <c r="S897" i="1"/>
  <c r="R897" i="1"/>
  <c r="Q897" i="1"/>
  <c r="P897" i="1"/>
  <c r="H897" i="1"/>
  <c r="I897" i="1" s="1"/>
  <c r="U896" i="1"/>
  <c r="T896" i="1"/>
  <c r="S896" i="1"/>
  <c r="R896" i="1"/>
  <c r="Q896" i="1"/>
  <c r="P896" i="1"/>
  <c r="H896" i="1"/>
  <c r="I896" i="1" s="1"/>
  <c r="U895" i="1"/>
  <c r="T895" i="1"/>
  <c r="S895" i="1"/>
  <c r="R895" i="1"/>
  <c r="Q895" i="1"/>
  <c r="P895" i="1"/>
  <c r="H895" i="1"/>
  <c r="I895" i="1" s="1"/>
  <c r="U894" i="1"/>
  <c r="T894" i="1"/>
  <c r="S894" i="1"/>
  <c r="R894" i="1"/>
  <c r="Q894" i="1"/>
  <c r="P894" i="1"/>
  <c r="H894" i="1"/>
  <c r="I894" i="1" s="1"/>
  <c r="U893" i="1"/>
  <c r="T893" i="1"/>
  <c r="S893" i="1"/>
  <c r="R893" i="1"/>
  <c r="Q893" i="1"/>
  <c r="P893" i="1"/>
  <c r="H893" i="1"/>
  <c r="I893" i="1" s="1"/>
  <c r="U892" i="1"/>
  <c r="T892" i="1"/>
  <c r="S892" i="1"/>
  <c r="R892" i="1"/>
  <c r="Q892" i="1"/>
  <c r="P892" i="1"/>
  <c r="H892" i="1"/>
  <c r="I892" i="1" s="1"/>
  <c r="U891" i="1"/>
  <c r="T891" i="1"/>
  <c r="S891" i="1"/>
  <c r="R891" i="1"/>
  <c r="Q891" i="1"/>
  <c r="P891" i="1"/>
  <c r="H891" i="1"/>
  <c r="I891" i="1" s="1"/>
  <c r="U890" i="1"/>
  <c r="T890" i="1"/>
  <c r="S890" i="1"/>
  <c r="R890" i="1"/>
  <c r="Q890" i="1"/>
  <c r="P890" i="1"/>
  <c r="H890" i="1"/>
  <c r="I890" i="1" s="1"/>
  <c r="U889" i="1"/>
  <c r="T889" i="1"/>
  <c r="S889" i="1"/>
  <c r="R889" i="1"/>
  <c r="Q889" i="1"/>
  <c r="P889" i="1"/>
  <c r="U888" i="1"/>
  <c r="T888" i="1"/>
  <c r="S888" i="1"/>
  <c r="R888" i="1"/>
  <c r="Q888" i="1"/>
  <c r="P888" i="1"/>
  <c r="H888" i="1"/>
  <c r="I888" i="1" s="1"/>
  <c r="U887" i="1"/>
  <c r="T887" i="1"/>
  <c r="S887" i="1"/>
  <c r="R887" i="1"/>
  <c r="Q887" i="1"/>
  <c r="P887" i="1"/>
  <c r="H887" i="1"/>
  <c r="I887" i="1" s="1"/>
  <c r="U886" i="1"/>
  <c r="T886" i="1"/>
  <c r="S886" i="1"/>
  <c r="R886" i="1"/>
  <c r="Q886" i="1"/>
  <c r="P886" i="1"/>
  <c r="H886" i="1"/>
  <c r="I886" i="1" s="1"/>
  <c r="U885" i="1"/>
  <c r="T885" i="1"/>
  <c r="S885" i="1"/>
  <c r="R885" i="1"/>
  <c r="Q885" i="1"/>
  <c r="P885" i="1"/>
  <c r="U884" i="1"/>
  <c r="T884" i="1"/>
  <c r="S884" i="1"/>
  <c r="R884" i="1"/>
  <c r="Q884" i="1"/>
  <c r="P884" i="1"/>
  <c r="U883" i="1"/>
  <c r="T883" i="1"/>
  <c r="S883" i="1"/>
  <c r="R883" i="1"/>
  <c r="Q883" i="1"/>
  <c r="P883" i="1"/>
  <c r="U882" i="1"/>
  <c r="T882" i="1"/>
  <c r="S882" i="1"/>
  <c r="R882" i="1"/>
  <c r="Q882" i="1"/>
  <c r="P882" i="1"/>
  <c r="H882" i="1"/>
  <c r="U881" i="1"/>
  <c r="T881" i="1"/>
  <c r="S881" i="1"/>
  <c r="R881" i="1"/>
  <c r="Q881" i="1"/>
  <c r="P881" i="1"/>
  <c r="U880" i="1"/>
  <c r="T880" i="1"/>
  <c r="S880" i="1"/>
  <c r="R880" i="1"/>
  <c r="Q880" i="1"/>
  <c r="P880" i="1"/>
  <c r="U879" i="1"/>
  <c r="T879" i="1"/>
  <c r="S879" i="1"/>
  <c r="R879" i="1"/>
  <c r="Q879" i="1"/>
  <c r="P879" i="1"/>
  <c r="U878" i="1"/>
  <c r="T878" i="1"/>
  <c r="S878" i="1"/>
  <c r="R878" i="1"/>
  <c r="Q878" i="1"/>
  <c r="P878" i="1"/>
  <c r="U877" i="1"/>
  <c r="T877" i="1"/>
  <c r="S877" i="1"/>
  <c r="R877" i="1"/>
  <c r="Q877" i="1"/>
  <c r="P877" i="1"/>
  <c r="U876" i="1"/>
  <c r="T876" i="1"/>
  <c r="S876" i="1"/>
  <c r="R876" i="1"/>
  <c r="Q876" i="1"/>
  <c r="P876" i="1"/>
  <c r="U875" i="1"/>
  <c r="T875" i="1"/>
  <c r="S875" i="1"/>
  <c r="R875" i="1"/>
  <c r="Q875" i="1"/>
  <c r="P875" i="1"/>
  <c r="U874" i="1"/>
  <c r="T874" i="1"/>
  <c r="S874" i="1"/>
  <c r="R874" i="1"/>
  <c r="Q874" i="1"/>
  <c r="P874" i="1"/>
  <c r="U873" i="1"/>
  <c r="T873" i="1"/>
  <c r="S873" i="1"/>
  <c r="R873" i="1"/>
  <c r="Q873" i="1"/>
  <c r="P873" i="1"/>
  <c r="U872" i="1"/>
  <c r="T872" i="1"/>
  <c r="S872" i="1"/>
  <c r="R872" i="1"/>
  <c r="Q872" i="1"/>
  <c r="P872" i="1"/>
  <c r="U871" i="1"/>
  <c r="T871" i="1"/>
  <c r="S871" i="1"/>
  <c r="R871" i="1"/>
  <c r="Q871" i="1"/>
  <c r="P871" i="1"/>
  <c r="U870" i="1"/>
  <c r="T870" i="1"/>
  <c r="S870" i="1"/>
  <c r="R870" i="1"/>
  <c r="Q870" i="1"/>
  <c r="P870" i="1"/>
  <c r="U869" i="1"/>
  <c r="T869" i="1"/>
  <c r="S869" i="1"/>
  <c r="R869" i="1"/>
  <c r="Q869" i="1"/>
  <c r="P869" i="1"/>
  <c r="U868" i="1"/>
  <c r="T868" i="1"/>
  <c r="S868" i="1"/>
  <c r="R868" i="1"/>
  <c r="Q868" i="1"/>
  <c r="P868" i="1"/>
  <c r="U867" i="1"/>
  <c r="T867" i="1"/>
  <c r="S867" i="1"/>
  <c r="R867" i="1"/>
  <c r="Q867" i="1"/>
  <c r="P867" i="1"/>
  <c r="U866" i="1"/>
  <c r="T866" i="1"/>
  <c r="S866" i="1"/>
  <c r="R866" i="1"/>
  <c r="Q866" i="1"/>
  <c r="P866" i="1"/>
  <c r="U865" i="1"/>
  <c r="T865" i="1"/>
  <c r="S865" i="1"/>
  <c r="R865" i="1"/>
  <c r="Q865" i="1"/>
  <c r="P865" i="1"/>
  <c r="U864" i="1"/>
  <c r="T864" i="1"/>
  <c r="S864" i="1"/>
  <c r="R864" i="1"/>
  <c r="Q864" i="1"/>
  <c r="P864" i="1"/>
  <c r="U863" i="1"/>
  <c r="T863" i="1"/>
  <c r="S863" i="1"/>
  <c r="R863" i="1"/>
  <c r="Q863" i="1"/>
  <c r="P863" i="1"/>
  <c r="U862" i="1"/>
  <c r="T862" i="1"/>
  <c r="S862" i="1"/>
  <c r="R862" i="1"/>
  <c r="Q862" i="1"/>
  <c r="P862" i="1"/>
  <c r="U861" i="1"/>
  <c r="T861" i="1"/>
  <c r="S861" i="1"/>
  <c r="R861" i="1"/>
  <c r="Q861" i="1"/>
  <c r="P861" i="1"/>
  <c r="U860" i="1"/>
  <c r="T860" i="1"/>
  <c r="S860" i="1"/>
  <c r="R860" i="1"/>
  <c r="Q860" i="1"/>
  <c r="P860" i="1"/>
  <c r="U859" i="1"/>
  <c r="T859" i="1"/>
  <c r="S859" i="1"/>
  <c r="R859" i="1"/>
  <c r="Q859" i="1"/>
  <c r="P859" i="1"/>
  <c r="U858" i="1"/>
  <c r="T858" i="1"/>
  <c r="S858" i="1"/>
  <c r="R858" i="1"/>
  <c r="Q858" i="1"/>
  <c r="P858" i="1"/>
  <c r="U857" i="1"/>
  <c r="T857" i="1"/>
  <c r="S857" i="1"/>
  <c r="R857" i="1"/>
  <c r="Q857" i="1"/>
  <c r="P857" i="1"/>
  <c r="H857" i="1"/>
  <c r="I857" i="1" s="1"/>
  <c r="U856" i="1"/>
  <c r="T856" i="1"/>
  <c r="S856" i="1"/>
  <c r="R856" i="1"/>
  <c r="Q856" i="1"/>
  <c r="P856" i="1"/>
  <c r="H856" i="1"/>
  <c r="I856" i="1" s="1"/>
  <c r="U855" i="1"/>
  <c r="T855" i="1"/>
  <c r="S855" i="1"/>
  <c r="R855" i="1"/>
  <c r="Q855" i="1"/>
  <c r="P855" i="1"/>
  <c r="H855" i="1"/>
  <c r="I855" i="1" s="1"/>
  <c r="U854" i="1"/>
  <c r="T854" i="1"/>
  <c r="S854" i="1"/>
  <c r="R854" i="1"/>
  <c r="Q854" i="1"/>
  <c r="P854" i="1"/>
  <c r="H854" i="1"/>
  <c r="I854" i="1" s="1"/>
  <c r="U853" i="1"/>
  <c r="T853" i="1"/>
  <c r="S853" i="1"/>
  <c r="R853" i="1"/>
  <c r="Q853" i="1"/>
  <c r="P853" i="1"/>
  <c r="H853" i="1"/>
  <c r="I853" i="1" s="1"/>
  <c r="U852" i="1"/>
  <c r="T852" i="1"/>
  <c r="S852" i="1"/>
  <c r="R852" i="1"/>
  <c r="Q852" i="1"/>
  <c r="P852" i="1"/>
  <c r="H852" i="1"/>
  <c r="I852" i="1" s="1"/>
  <c r="U851" i="1"/>
  <c r="T851" i="1"/>
  <c r="S851" i="1"/>
  <c r="R851" i="1"/>
  <c r="Q851" i="1"/>
  <c r="P851" i="1"/>
  <c r="H851" i="1"/>
  <c r="I851" i="1" s="1"/>
  <c r="U850" i="1"/>
  <c r="T850" i="1"/>
  <c r="S850" i="1"/>
  <c r="R850" i="1"/>
  <c r="Q850" i="1"/>
  <c r="P850" i="1"/>
  <c r="H850" i="1"/>
  <c r="I850" i="1" s="1"/>
  <c r="U849" i="1"/>
  <c r="T849" i="1"/>
  <c r="S849" i="1"/>
  <c r="R849" i="1"/>
  <c r="Q849" i="1"/>
  <c r="P849" i="1"/>
  <c r="H849" i="1"/>
  <c r="I849" i="1" s="1"/>
  <c r="U848" i="1"/>
  <c r="T848" i="1"/>
  <c r="S848" i="1"/>
  <c r="R848" i="1"/>
  <c r="Q848" i="1"/>
  <c r="P848" i="1"/>
  <c r="H848" i="1"/>
  <c r="I848" i="1" s="1"/>
  <c r="U847" i="1"/>
  <c r="T847" i="1"/>
  <c r="S847" i="1"/>
  <c r="R847" i="1"/>
  <c r="Q847" i="1"/>
  <c r="P847" i="1"/>
  <c r="H847" i="1"/>
  <c r="I847" i="1" s="1"/>
  <c r="U846" i="1"/>
  <c r="T846" i="1"/>
  <c r="S846" i="1"/>
  <c r="R846" i="1"/>
  <c r="Q846" i="1"/>
  <c r="P846" i="1"/>
  <c r="H846" i="1"/>
  <c r="I846" i="1" s="1"/>
  <c r="U845" i="1"/>
  <c r="T845" i="1"/>
  <c r="S845" i="1"/>
  <c r="R845" i="1"/>
  <c r="Q845" i="1"/>
  <c r="P845" i="1"/>
  <c r="H845" i="1"/>
  <c r="I845" i="1" s="1"/>
  <c r="U844" i="1"/>
  <c r="T844" i="1"/>
  <c r="S844" i="1"/>
  <c r="R844" i="1"/>
  <c r="Q844" i="1"/>
  <c r="P844" i="1"/>
  <c r="H844" i="1"/>
  <c r="I844" i="1" s="1"/>
  <c r="U843" i="1"/>
  <c r="T843" i="1"/>
  <c r="S843" i="1"/>
  <c r="R843" i="1"/>
  <c r="Q843" i="1"/>
  <c r="P843" i="1"/>
  <c r="H843" i="1"/>
  <c r="I843" i="1" s="1"/>
  <c r="U842" i="1"/>
  <c r="T842" i="1"/>
  <c r="S842" i="1"/>
  <c r="R842" i="1"/>
  <c r="Q842" i="1"/>
  <c r="P842" i="1"/>
  <c r="H842" i="1"/>
  <c r="I842" i="1" s="1"/>
  <c r="U841" i="1"/>
  <c r="T841" i="1"/>
  <c r="S841" i="1"/>
  <c r="R841" i="1"/>
  <c r="Q841" i="1"/>
  <c r="P841" i="1"/>
  <c r="H841" i="1"/>
  <c r="I841" i="1" s="1"/>
  <c r="U840" i="1"/>
  <c r="T840" i="1"/>
  <c r="S840" i="1"/>
  <c r="R840" i="1"/>
  <c r="Q840" i="1"/>
  <c r="P840" i="1"/>
  <c r="H840" i="1"/>
  <c r="I840" i="1" s="1"/>
  <c r="U839" i="1"/>
  <c r="T839" i="1"/>
  <c r="S839" i="1"/>
  <c r="R839" i="1"/>
  <c r="Q839" i="1"/>
  <c r="P839" i="1"/>
  <c r="H839" i="1"/>
  <c r="I839" i="1" s="1"/>
  <c r="U838" i="1"/>
  <c r="T838" i="1"/>
  <c r="S838" i="1"/>
  <c r="R838" i="1"/>
  <c r="Q838" i="1"/>
  <c r="P838" i="1"/>
  <c r="H838" i="1"/>
  <c r="I838" i="1" s="1"/>
  <c r="W837" i="1"/>
  <c r="V837" i="1"/>
  <c r="U837" i="1"/>
  <c r="T837" i="1"/>
  <c r="S837" i="1"/>
  <c r="R837" i="1"/>
  <c r="Q837" i="1"/>
  <c r="P837" i="1"/>
  <c r="H837" i="1"/>
  <c r="I837" i="1" s="1"/>
  <c r="W836" i="1"/>
  <c r="V836" i="1"/>
  <c r="U836" i="1"/>
  <c r="T836" i="1"/>
  <c r="S836" i="1"/>
  <c r="R836" i="1"/>
  <c r="Q836" i="1"/>
  <c r="P836" i="1"/>
  <c r="H836" i="1"/>
  <c r="I836" i="1" s="1"/>
  <c r="U835" i="1"/>
  <c r="T835" i="1"/>
  <c r="S835" i="1"/>
  <c r="R835" i="1"/>
  <c r="Q835" i="1"/>
  <c r="P835" i="1"/>
  <c r="H835" i="1"/>
  <c r="I835" i="1" s="1"/>
  <c r="U834" i="1"/>
  <c r="T834" i="1"/>
  <c r="S834" i="1"/>
  <c r="R834" i="1"/>
  <c r="Q834" i="1"/>
  <c r="P834" i="1"/>
  <c r="H834" i="1"/>
  <c r="U833" i="1"/>
  <c r="T833" i="1"/>
  <c r="S833" i="1"/>
  <c r="R833" i="1"/>
  <c r="Q833" i="1"/>
  <c r="P833" i="1"/>
  <c r="H833" i="1"/>
  <c r="U832" i="1"/>
  <c r="T832" i="1"/>
  <c r="S832" i="1"/>
  <c r="R832" i="1"/>
  <c r="Q832" i="1"/>
  <c r="P832" i="1"/>
  <c r="U831" i="1"/>
  <c r="T831" i="1"/>
  <c r="S831" i="1"/>
  <c r="R831" i="1"/>
  <c r="Q831" i="1"/>
  <c r="P831" i="1"/>
  <c r="W830" i="1"/>
  <c r="V830" i="1"/>
  <c r="U830" i="1"/>
  <c r="T830" i="1"/>
  <c r="S830" i="1"/>
  <c r="R830" i="1"/>
  <c r="Q830" i="1"/>
  <c r="P830" i="1"/>
  <c r="H830" i="1"/>
  <c r="I830" i="1" s="1"/>
  <c r="W829" i="1"/>
  <c r="V829" i="1"/>
  <c r="U829" i="1"/>
  <c r="T829" i="1"/>
  <c r="S829" i="1"/>
  <c r="R829" i="1"/>
  <c r="Q829" i="1"/>
  <c r="P829" i="1"/>
  <c r="H829" i="1"/>
  <c r="I829" i="1" s="1"/>
  <c r="W828" i="1"/>
  <c r="V828" i="1"/>
  <c r="U828" i="1"/>
  <c r="T828" i="1"/>
  <c r="S828" i="1"/>
  <c r="R828" i="1"/>
  <c r="Q828" i="1"/>
  <c r="P828" i="1"/>
  <c r="H828" i="1"/>
  <c r="I828" i="1" s="1"/>
  <c r="U827" i="1"/>
  <c r="T827" i="1"/>
  <c r="S827" i="1"/>
  <c r="R827" i="1"/>
  <c r="Q827" i="1"/>
  <c r="P827" i="1"/>
  <c r="H827" i="1"/>
  <c r="I827" i="1" s="1"/>
  <c r="U826" i="1"/>
  <c r="T826" i="1"/>
  <c r="S826" i="1"/>
  <c r="R826" i="1"/>
  <c r="Q826" i="1"/>
  <c r="P826" i="1"/>
  <c r="U825" i="1"/>
  <c r="T825" i="1"/>
  <c r="S825" i="1"/>
  <c r="R825" i="1"/>
  <c r="Q825" i="1"/>
  <c r="P825" i="1"/>
  <c r="U824" i="1"/>
  <c r="T824" i="1"/>
  <c r="S824" i="1"/>
  <c r="R824" i="1"/>
  <c r="Q824" i="1"/>
  <c r="P824" i="1"/>
  <c r="U823" i="1"/>
  <c r="T823" i="1"/>
  <c r="S823" i="1"/>
  <c r="R823" i="1"/>
  <c r="Q823" i="1"/>
  <c r="P823" i="1"/>
  <c r="U822" i="1"/>
  <c r="T822" i="1"/>
  <c r="S822" i="1"/>
  <c r="R822" i="1"/>
  <c r="Q822" i="1"/>
  <c r="P822" i="1"/>
  <c r="W821" i="1"/>
  <c r="V821" i="1"/>
  <c r="U821" i="1"/>
  <c r="T821" i="1"/>
  <c r="S821" i="1"/>
  <c r="R821" i="1"/>
  <c r="Q821" i="1"/>
  <c r="P821" i="1"/>
  <c r="H821" i="1"/>
  <c r="I821" i="1" s="1"/>
  <c r="W820" i="1"/>
  <c r="V820" i="1"/>
  <c r="U820" i="1"/>
  <c r="T820" i="1"/>
  <c r="S820" i="1"/>
  <c r="R820" i="1"/>
  <c r="Q820" i="1"/>
  <c r="P820" i="1"/>
  <c r="W819" i="1"/>
  <c r="V819" i="1"/>
  <c r="U819" i="1"/>
  <c r="T819" i="1"/>
  <c r="S819" i="1"/>
  <c r="R819" i="1"/>
  <c r="Q819" i="1"/>
  <c r="P819" i="1"/>
  <c r="H819" i="1"/>
  <c r="I819" i="1" s="1"/>
  <c r="W818" i="1"/>
  <c r="V818" i="1"/>
  <c r="U818" i="1"/>
  <c r="T818" i="1"/>
  <c r="S818" i="1"/>
  <c r="R818" i="1"/>
  <c r="Q818" i="1"/>
  <c r="P818" i="1"/>
  <c r="H818" i="1"/>
  <c r="I818" i="1" s="1"/>
  <c r="W817" i="1"/>
  <c r="V817" i="1"/>
  <c r="U817" i="1"/>
  <c r="T817" i="1"/>
  <c r="S817" i="1"/>
  <c r="R817" i="1"/>
  <c r="Q817" i="1"/>
  <c r="P817" i="1"/>
  <c r="H817" i="1"/>
  <c r="I817" i="1" s="1"/>
  <c r="W816" i="1"/>
  <c r="V816" i="1"/>
  <c r="U816" i="1"/>
  <c r="T816" i="1"/>
  <c r="S816" i="1"/>
  <c r="R816" i="1"/>
  <c r="Q816" i="1"/>
  <c r="P816" i="1"/>
  <c r="W815" i="1"/>
  <c r="V815" i="1"/>
  <c r="U815" i="1"/>
  <c r="T815" i="1"/>
  <c r="S815" i="1"/>
  <c r="R815" i="1"/>
  <c r="Q815" i="1"/>
  <c r="P815" i="1"/>
  <c r="W814" i="1"/>
  <c r="V814" i="1"/>
  <c r="U814" i="1"/>
  <c r="T814" i="1"/>
  <c r="S814" i="1"/>
  <c r="R814" i="1"/>
  <c r="Q814" i="1"/>
  <c r="P814" i="1"/>
  <c r="W813" i="1"/>
  <c r="V813" i="1"/>
  <c r="U813" i="1"/>
  <c r="T813" i="1"/>
  <c r="S813" i="1"/>
  <c r="R813" i="1"/>
  <c r="Q813" i="1"/>
  <c r="P813" i="1"/>
  <c r="W812" i="1"/>
  <c r="V812" i="1"/>
  <c r="U812" i="1"/>
  <c r="T812" i="1"/>
  <c r="S812" i="1"/>
  <c r="R812" i="1"/>
  <c r="Q812" i="1"/>
  <c r="P812" i="1"/>
  <c r="W811" i="1"/>
  <c r="V811" i="1"/>
  <c r="U811" i="1"/>
  <c r="T811" i="1"/>
  <c r="S811" i="1"/>
  <c r="R811" i="1"/>
  <c r="Q811" i="1"/>
  <c r="P811" i="1"/>
  <c r="W810" i="1"/>
  <c r="V810" i="1"/>
  <c r="U810" i="1"/>
  <c r="T810" i="1"/>
  <c r="S810" i="1"/>
  <c r="R810" i="1"/>
  <c r="Q810" i="1"/>
  <c r="P810" i="1"/>
  <c r="W809" i="1"/>
  <c r="V809" i="1"/>
  <c r="U809" i="1"/>
  <c r="T809" i="1"/>
  <c r="S809" i="1"/>
  <c r="R809" i="1"/>
  <c r="Q809" i="1"/>
  <c r="P809" i="1"/>
  <c r="W808" i="1"/>
  <c r="V808" i="1"/>
  <c r="U808" i="1"/>
  <c r="T808" i="1"/>
  <c r="S808" i="1"/>
  <c r="R808" i="1"/>
  <c r="Q808" i="1"/>
  <c r="P808" i="1"/>
  <c r="U807" i="1"/>
  <c r="T807" i="1"/>
  <c r="S807" i="1"/>
  <c r="R807" i="1"/>
  <c r="Q807" i="1"/>
  <c r="P807" i="1"/>
  <c r="H807" i="1"/>
  <c r="I807" i="1" s="1"/>
  <c r="U806" i="1"/>
  <c r="T806" i="1"/>
  <c r="S806" i="1"/>
  <c r="R806" i="1"/>
  <c r="Q806" i="1"/>
  <c r="P806" i="1"/>
  <c r="H806" i="1"/>
  <c r="I806" i="1" s="1"/>
  <c r="U805" i="1"/>
  <c r="T805" i="1"/>
  <c r="S805" i="1"/>
  <c r="R805" i="1"/>
  <c r="Q805" i="1"/>
  <c r="P805" i="1"/>
  <c r="H805" i="1"/>
  <c r="I805" i="1" s="1"/>
  <c r="U804" i="1"/>
  <c r="T804" i="1"/>
  <c r="S804" i="1"/>
  <c r="R804" i="1"/>
  <c r="Q804" i="1"/>
  <c r="P804" i="1"/>
  <c r="H804" i="1"/>
  <c r="I804" i="1" s="1"/>
  <c r="U803" i="1"/>
  <c r="T803" i="1"/>
  <c r="S803" i="1"/>
  <c r="R803" i="1"/>
  <c r="Q803" i="1"/>
  <c r="P803" i="1"/>
  <c r="H803" i="1"/>
  <c r="I803" i="1" s="1"/>
  <c r="U802" i="1"/>
  <c r="T802" i="1"/>
  <c r="S802" i="1"/>
  <c r="R802" i="1"/>
  <c r="Q802" i="1"/>
  <c r="P802" i="1"/>
  <c r="H802" i="1"/>
  <c r="I802" i="1" s="1"/>
  <c r="U801" i="1"/>
  <c r="T801" i="1"/>
  <c r="S801" i="1"/>
  <c r="R801" i="1"/>
  <c r="Q801" i="1"/>
  <c r="P801" i="1"/>
  <c r="H801" i="1"/>
  <c r="I801" i="1" s="1"/>
  <c r="U800" i="1"/>
  <c r="T800" i="1"/>
  <c r="S800" i="1"/>
  <c r="R800" i="1"/>
  <c r="Q800" i="1"/>
  <c r="P800" i="1"/>
  <c r="H800" i="1"/>
  <c r="I800" i="1" s="1"/>
  <c r="U799" i="1"/>
  <c r="T799" i="1"/>
  <c r="S799" i="1"/>
  <c r="R799" i="1"/>
  <c r="Q799" i="1"/>
  <c r="P799" i="1"/>
  <c r="H799" i="1"/>
  <c r="I799" i="1" s="1"/>
  <c r="U798" i="1"/>
  <c r="T798" i="1"/>
  <c r="S798" i="1"/>
  <c r="R798" i="1"/>
  <c r="Q798" i="1"/>
  <c r="P798" i="1"/>
  <c r="H798" i="1"/>
  <c r="I798" i="1" s="1"/>
  <c r="U797" i="1"/>
  <c r="T797" i="1"/>
  <c r="S797" i="1"/>
  <c r="R797" i="1"/>
  <c r="Q797" i="1"/>
  <c r="P797" i="1"/>
  <c r="H797" i="1"/>
  <c r="I797" i="1" s="1"/>
  <c r="U796" i="1"/>
  <c r="T796" i="1"/>
  <c r="S796" i="1"/>
  <c r="R796" i="1"/>
  <c r="Q796" i="1"/>
  <c r="P796" i="1"/>
  <c r="H796" i="1"/>
  <c r="I796" i="1" s="1"/>
  <c r="U795" i="1"/>
  <c r="T795" i="1"/>
  <c r="S795" i="1"/>
  <c r="R795" i="1"/>
  <c r="Q795" i="1"/>
  <c r="P795" i="1"/>
  <c r="H795" i="1"/>
  <c r="I795" i="1" s="1"/>
  <c r="U794" i="1"/>
  <c r="T794" i="1"/>
  <c r="S794" i="1"/>
  <c r="R794" i="1"/>
  <c r="Q794" i="1"/>
  <c r="P794" i="1"/>
  <c r="H794" i="1"/>
  <c r="I794" i="1" s="1"/>
  <c r="U793" i="1"/>
  <c r="T793" i="1"/>
  <c r="S793" i="1"/>
  <c r="R793" i="1"/>
  <c r="Q793" i="1"/>
  <c r="P793" i="1"/>
  <c r="H793" i="1"/>
  <c r="I793" i="1" s="1"/>
  <c r="U792" i="1"/>
  <c r="T792" i="1"/>
  <c r="S792" i="1"/>
  <c r="R792" i="1"/>
  <c r="Q792" i="1"/>
  <c r="P792" i="1"/>
  <c r="H792" i="1"/>
  <c r="I792" i="1" s="1"/>
  <c r="U791" i="1"/>
  <c r="T791" i="1"/>
  <c r="S791" i="1"/>
  <c r="R791" i="1"/>
  <c r="Q791" i="1"/>
  <c r="P791" i="1"/>
  <c r="H791" i="1"/>
  <c r="I791" i="1" s="1"/>
  <c r="U790" i="1"/>
  <c r="T790" i="1"/>
  <c r="S790" i="1"/>
  <c r="R790" i="1"/>
  <c r="Q790" i="1"/>
  <c r="P790" i="1"/>
  <c r="H790" i="1"/>
  <c r="I790" i="1" s="1"/>
  <c r="U789" i="1"/>
  <c r="T789" i="1"/>
  <c r="S789" i="1"/>
  <c r="R789" i="1"/>
  <c r="Q789" i="1"/>
  <c r="P789" i="1"/>
  <c r="H789" i="1"/>
  <c r="I789" i="1" s="1"/>
  <c r="U788" i="1"/>
  <c r="T788" i="1"/>
  <c r="S788" i="1"/>
  <c r="R788" i="1"/>
  <c r="Q788" i="1"/>
  <c r="P788" i="1"/>
  <c r="H788" i="1"/>
  <c r="I788" i="1" s="1"/>
  <c r="U787" i="1"/>
  <c r="T787" i="1"/>
  <c r="S787" i="1"/>
  <c r="R787" i="1"/>
  <c r="Q787" i="1"/>
  <c r="P787" i="1"/>
  <c r="H787" i="1"/>
  <c r="I787" i="1" s="1"/>
  <c r="U786" i="1"/>
  <c r="T786" i="1"/>
  <c r="S786" i="1"/>
  <c r="R786" i="1"/>
  <c r="Q786" i="1"/>
  <c r="P786" i="1"/>
  <c r="H786" i="1"/>
  <c r="I786" i="1" s="1"/>
  <c r="U785" i="1"/>
  <c r="T785" i="1"/>
  <c r="S785" i="1"/>
  <c r="R785" i="1"/>
  <c r="Q785" i="1"/>
  <c r="P785" i="1"/>
  <c r="H785" i="1"/>
  <c r="I785" i="1" s="1"/>
  <c r="U784" i="1"/>
  <c r="T784" i="1"/>
  <c r="S784" i="1"/>
  <c r="R784" i="1"/>
  <c r="Q784" i="1"/>
  <c r="P784" i="1"/>
  <c r="H784" i="1"/>
  <c r="I784" i="1" s="1"/>
  <c r="U783" i="1"/>
  <c r="T783" i="1"/>
  <c r="S783" i="1"/>
  <c r="R783" i="1"/>
  <c r="Q783" i="1"/>
  <c r="P783" i="1"/>
  <c r="H783" i="1"/>
  <c r="I783" i="1" s="1"/>
  <c r="U782" i="1"/>
  <c r="T782" i="1"/>
  <c r="S782" i="1"/>
  <c r="R782" i="1"/>
  <c r="Q782" i="1"/>
  <c r="P782" i="1"/>
  <c r="H782" i="1"/>
  <c r="I782" i="1" s="1"/>
  <c r="U781" i="1"/>
  <c r="T781" i="1"/>
  <c r="S781" i="1"/>
  <c r="R781" i="1"/>
  <c r="Q781" i="1"/>
  <c r="P781" i="1"/>
  <c r="H781" i="1"/>
  <c r="I781" i="1" s="1"/>
  <c r="U780" i="1"/>
  <c r="T780" i="1"/>
  <c r="S780" i="1"/>
  <c r="R780" i="1"/>
  <c r="Q780" i="1"/>
  <c r="P780" i="1"/>
  <c r="H780" i="1"/>
  <c r="I780" i="1" s="1"/>
  <c r="U779" i="1"/>
  <c r="T779" i="1"/>
  <c r="S779" i="1"/>
  <c r="R779" i="1"/>
  <c r="Q779" i="1"/>
  <c r="P779" i="1"/>
  <c r="H779" i="1"/>
  <c r="I779" i="1" s="1"/>
  <c r="U778" i="1"/>
  <c r="T778" i="1"/>
  <c r="S778" i="1"/>
  <c r="R778" i="1"/>
  <c r="Q778" i="1"/>
  <c r="P778" i="1"/>
  <c r="H778" i="1"/>
  <c r="I778" i="1" s="1"/>
  <c r="U777" i="1"/>
  <c r="T777" i="1"/>
  <c r="S777" i="1"/>
  <c r="R777" i="1"/>
  <c r="Q777" i="1"/>
  <c r="P777" i="1"/>
  <c r="H777" i="1"/>
  <c r="I777" i="1" s="1"/>
  <c r="U776" i="1"/>
  <c r="T776" i="1"/>
  <c r="S776" i="1"/>
  <c r="R776" i="1"/>
  <c r="Q776" i="1"/>
  <c r="P776" i="1"/>
  <c r="H776" i="1"/>
  <c r="I776" i="1" s="1"/>
  <c r="U775" i="1"/>
  <c r="T775" i="1"/>
  <c r="S775" i="1"/>
  <c r="R775" i="1"/>
  <c r="Q775" i="1"/>
  <c r="P775" i="1"/>
  <c r="H775" i="1"/>
  <c r="I775" i="1" s="1"/>
  <c r="U774" i="1"/>
  <c r="T774" i="1"/>
  <c r="S774" i="1"/>
  <c r="R774" i="1"/>
  <c r="Q774" i="1"/>
  <c r="P774" i="1"/>
  <c r="H774" i="1"/>
  <c r="I774" i="1" s="1"/>
  <c r="U773" i="1"/>
  <c r="T773" i="1"/>
  <c r="S773" i="1"/>
  <c r="R773" i="1"/>
  <c r="Q773" i="1"/>
  <c r="P773" i="1"/>
  <c r="H773" i="1"/>
  <c r="I773" i="1" s="1"/>
  <c r="U772" i="1"/>
  <c r="T772" i="1"/>
  <c r="S772" i="1"/>
  <c r="R772" i="1"/>
  <c r="Q772" i="1"/>
  <c r="P772" i="1"/>
  <c r="H772" i="1"/>
  <c r="I772" i="1" s="1"/>
  <c r="U771" i="1"/>
  <c r="T771" i="1"/>
  <c r="S771" i="1"/>
  <c r="R771" i="1"/>
  <c r="Q771" i="1"/>
  <c r="P771" i="1"/>
  <c r="H771" i="1"/>
  <c r="I771" i="1" s="1"/>
  <c r="U770" i="1"/>
  <c r="T770" i="1"/>
  <c r="S770" i="1"/>
  <c r="R770" i="1"/>
  <c r="Q770" i="1"/>
  <c r="P770" i="1"/>
  <c r="H770" i="1"/>
  <c r="I770" i="1" s="1"/>
  <c r="U769" i="1"/>
  <c r="T769" i="1"/>
  <c r="S769" i="1"/>
  <c r="R769" i="1"/>
  <c r="Q769" i="1"/>
  <c r="P769" i="1"/>
  <c r="H769" i="1"/>
  <c r="I769" i="1" s="1"/>
  <c r="U768" i="1"/>
  <c r="T768" i="1"/>
  <c r="S768" i="1"/>
  <c r="R768" i="1"/>
  <c r="Q768" i="1"/>
  <c r="P768" i="1"/>
  <c r="H768" i="1"/>
  <c r="I768" i="1" s="1"/>
  <c r="W767" i="1"/>
  <c r="V767" i="1"/>
  <c r="U767" i="1"/>
  <c r="T767" i="1"/>
  <c r="S767" i="1"/>
  <c r="R767" i="1"/>
  <c r="Q767" i="1"/>
  <c r="P767" i="1"/>
  <c r="H767" i="1"/>
  <c r="I767" i="1" s="1"/>
  <c r="W766" i="1"/>
  <c r="V766" i="1"/>
  <c r="U766" i="1"/>
  <c r="T766" i="1"/>
  <c r="S766" i="1"/>
  <c r="R766" i="1"/>
  <c r="Q766" i="1"/>
  <c r="P766" i="1"/>
  <c r="H766" i="1"/>
  <c r="I766" i="1" s="1"/>
  <c r="W765" i="1"/>
  <c r="V765" i="1"/>
  <c r="U765" i="1"/>
  <c r="T765" i="1"/>
  <c r="S765" i="1"/>
  <c r="R765" i="1"/>
  <c r="Q765" i="1"/>
  <c r="P765" i="1"/>
  <c r="H765" i="1"/>
  <c r="I765" i="1" s="1"/>
  <c r="W764" i="1"/>
  <c r="V764" i="1"/>
  <c r="U764" i="1"/>
  <c r="T764" i="1"/>
  <c r="S764" i="1"/>
  <c r="R764" i="1"/>
  <c r="Q764" i="1"/>
  <c r="P764" i="1"/>
  <c r="H764" i="1"/>
  <c r="I764" i="1" s="1"/>
  <c r="W763" i="1"/>
  <c r="V763" i="1"/>
  <c r="U763" i="1"/>
  <c r="T763" i="1"/>
  <c r="S763" i="1"/>
  <c r="R763" i="1"/>
  <c r="Q763" i="1"/>
  <c r="P763" i="1"/>
  <c r="H763" i="1"/>
  <c r="I763" i="1" s="1"/>
  <c r="W762" i="1"/>
  <c r="V762" i="1"/>
  <c r="U762" i="1"/>
  <c r="T762" i="1"/>
  <c r="Q762" i="1"/>
  <c r="P762" i="1"/>
  <c r="H762" i="1"/>
  <c r="I762" i="1" s="1"/>
  <c r="W761" i="1"/>
  <c r="V761" i="1"/>
  <c r="U761" i="1"/>
  <c r="T761" i="1"/>
  <c r="S761" i="1"/>
  <c r="R761" i="1"/>
  <c r="Q761" i="1"/>
  <c r="P761" i="1"/>
  <c r="H761" i="1"/>
  <c r="I761" i="1" s="1"/>
  <c r="W760" i="1"/>
  <c r="V760" i="1"/>
  <c r="U760" i="1"/>
  <c r="T760" i="1"/>
  <c r="S760" i="1"/>
  <c r="R760" i="1"/>
  <c r="Q760" i="1"/>
  <c r="P760" i="1"/>
  <c r="H760" i="1"/>
  <c r="I760" i="1" s="1"/>
  <c r="W759" i="1"/>
  <c r="V759" i="1"/>
  <c r="U759" i="1"/>
  <c r="T759" i="1"/>
  <c r="S759" i="1"/>
  <c r="R759" i="1"/>
  <c r="Q759" i="1"/>
  <c r="P759" i="1"/>
  <c r="H759" i="1"/>
  <c r="I759" i="1" s="1"/>
  <c r="W758" i="1"/>
  <c r="V758" i="1"/>
  <c r="U758" i="1"/>
  <c r="T758" i="1"/>
  <c r="S758" i="1"/>
  <c r="R758" i="1"/>
  <c r="Q758" i="1"/>
  <c r="P758" i="1"/>
  <c r="H758" i="1"/>
  <c r="I758" i="1" s="1"/>
  <c r="W757" i="1"/>
  <c r="V757" i="1"/>
  <c r="U757" i="1"/>
  <c r="T757" i="1"/>
  <c r="S757" i="1"/>
  <c r="R757" i="1"/>
  <c r="Q757" i="1"/>
  <c r="P757" i="1"/>
  <c r="H757" i="1"/>
  <c r="I757" i="1" s="1"/>
  <c r="W756" i="1"/>
  <c r="V756" i="1"/>
  <c r="U756" i="1"/>
  <c r="T756" i="1"/>
  <c r="S756" i="1"/>
  <c r="R756" i="1"/>
  <c r="Q756" i="1"/>
  <c r="P756" i="1"/>
  <c r="H756" i="1"/>
  <c r="I756" i="1" s="1"/>
  <c r="W755" i="1"/>
  <c r="V755" i="1"/>
  <c r="U755" i="1"/>
  <c r="T755" i="1"/>
  <c r="S755" i="1"/>
  <c r="R755" i="1"/>
  <c r="Q755" i="1"/>
  <c r="P755" i="1"/>
  <c r="H755" i="1"/>
  <c r="I755" i="1" s="1"/>
  <c r="W754" i="1"/>
  <c r="V754" i="1"/>
  <c r="U754" i="1"/>
  <c r="T754" i="1"/>
  <c r="S754" i="1"/>
  <c r="R754" i="1"/>
  <c r="Q754" i="1"/>
  <c r="P754" i="1"/>
  <c r="H754" i="1"/>
  <c r="I754" i="1" s="1"/>
  <c r="U753" i="1"/>
  <c r="T753" i="1"/>
  <c r="S753" i="1"/>
  <c r="R753" i="1"/>
  <c r="Q753" i="1"/>
  <c r="P753" i="1"/>
  <c r="H753" i="1"/>
  <c r="I753" i="1" s="1"/>
  <c r="U752" i="1"/>
  <c r="T752" i="1"/>
  <c r="S752" i="1"/>
  <c r="R752" i="1"/>
  <c r="Q752" i="1"/>
  <c r="P752" i="1"/>
  <c r="H752" i="1"/>
  <c r="I752" i="1" s="1"/>
  <c r="U751" i="1"/>
  <c r="T751" i="1"/>
  <c r="S751" i="1"/>
  <c r="R751" i="1"/>
  <c r="Q751" i="1"/>
  <c r="P751" i="1"/>
  <c r="H751" i="1"/>
  <c r="I751" i="1" s="1"/>
  <c r="U750" i="1"/>
  <c r="T750" i="1"/>
  <c r="S750" i="1"/>
  <c r="R750" i="1"/>
  <c r="Q750" i="1"/>
  <c r="P750" i="1"/>
  <c r="H750" i="1"/>
  <c r="I750" i="1" s="1"/>
  <c r="U749" i="1"/>
  <c r="T749" i="1"/>
  <c r="S749" i="1"/>
  <c r="R749" i="1"/>
  <c r="Q749" i="1"/>
  <c r="P749" i="1"/>
  <c r="H749" i="1"/>
  <c r="I749" i="1" s="1"/>
  <c r="U748" i="1"/>
  <c r="T748" i="1"/>
  <c r="S748" i="1"/>
  <c r="R748" i="1"/>
  <c r="Q748" i="1"/>
  <c r="P748" i="1"/>
  <c r="H748" i="1"/>
  <c r="I748" i="1" s="1"/>
  <c r="U747" i="1"/>
  <c r="T747" i="1"/>
  <c r="S747" i="1"/>
  <c r="R747" i="1"/>
  <c r="Q747" i="1"/>
  <c r="P747" i="1"/>
  <c r="H747" i="1"/>
  <c r="I747" i="1" s="1"/>
  <c r="U746" i="1"/>
  <c r="T746" i="1"/>
  <c r="S746" i="1"/>
  <c r="R746" i="1"/>
  <c r="Q746" i="1"/>
  <c r="P746" i="1"/>
  <c r="H746" i="1"/>
  <c r="I746" i="1" s="1"/>
  <c r="U745" i="1"/>
  <c r="T745" i="1"/>
  <c r="S745" i="1"/>
  <c r="R745" i="1"/>
  <c r="Q745" i="1"/>
  <c r="P745" i="1"/>
  <c r="H745" i="1"/>
  <c r="I745" i="1" s="1"/>
  <c r="U744" i="1"/>
  <c r="T744" i="1"/>
  <c r="S744" i="1"/>
  <c r="R744" i="1"/>
  <c r="Q744" i="1"/>
  <c r="P744" i="1"/>
  <c r="H744" i="1"/>
  <c r="I744" i="1" s="1"/>
  <c r="U743" i="1"/>
  <c r="T743" i="1"/>
  <c r="S743" i="1"/>
  <c r="R743" i="1"/>
  <c r="Q743" i="1"/>
  <c r="P743" i="1"/>
  <c r="H743" i="1"/>
  <c r="I743" i="1" s="1"/>
  <c r="U742" i="1"/>
  <c r="T742" i="1"/>
  <c r="S742" i="1"/>
  <c r="R742" i="1"/>
  <c r="Q742" i="1"/>
  <c r="P742" i="1"/>
  <c r="H742" i="1"/>
  <c r="I742" i="1" s="1"/>
  <c r="U741" i="1"/>
  <c r="T741" i="1"/>
  <c r="S741" i="1"/>
  <c r="R741" i="1"/>
  <c r="Q741" i="1"/>
  <c r="P741" i="1"/>
  <c r="H741" i="1"/>
  <c r="I741" i="1" s="1"/>
  <c r="U740" i="1"/>
  <c r="T740" i="1"/>
  <c r="S740" i="1"/>
  <c r="R740" i="1"/>
  <c r="Q740" i="1"/>
  <c r="P740" i="1"/>
  <c r="H740" i="1"/>
  <c r="I740" i="1" s="1"/>
  <c r="U739" i="1"/>
  <c r="T739" i="1"/>
  <c r="S739" i="1"/>
  <c r="R739" i="1"/>
  <c r="Q739" i="1"/>
  <c r="P739" i="1"/>
  <c r="H739" i="1"/>
  <c r="I739" i="1" s="1"/>
  <c r="U738" i="1"/>
  <c r="T738" i="1"/>
  <c r="S738" i="1"/>
  <c r="R738" i="1"/>
  <c r="Q738" i="1"/>
  <c r="P738" i="1"/>
  <c r="H738" i="1"/>
  <c r="I738" i="1" s="1"/>
  <c r="U737" i="1"/>
  <c r="T737" i="1"/>
  <c r="S737" i="1"/>
  <c r="R737" i="1"/>
  <c r="Q737" i="1"/>
  <c r="P737" i="1"/>
  <c r="H737" i="1"/>
  <c r="I737" i="1" s="1"/>
  <c r="U736" i="1"/>
  <c r="T736" i="1"/>
  <c r="S736" i="1"/>
  <c r="R736" i="1"/>
  <c r="Q736" i="1"/>
  <c r="P736" i="1"/>
  <c r="H736" i="1"/>
  <c r="I736" i="1" s="1"/>
  <c r="U735" i="1"/>
  <c r="T735" i="1"/>
  <c r="S735" i="1"/>
  <c r="R735" i="1"/>
  <c r="Q735" i="1"/>
  <c r="P735" i="1"/>
  <c r="H735" i="1"/>
  <c r="I735" i="1" s="1"/>
  <c r="U734" i="1"/>
  <c r="T734" i="1"/>
  <c r="S734" i="1"/>
  <c r="R734" i="1"/>
  <c r="Q734" i="1"/>
  <c r="P734" i="1"/>
  <c r="H734" i="1"/>
  <c r="I734" i="1" s="1"/>
  <c r="U733" i="1"/>
  <c r="T733" i="1"/>
  <c r="S733" i="1"/>
  <c r="R733" i="1"/>
  <c r="Q733" i="1"/>
  <c r="P733" i="1"/>
  <c r="H733" i="1"/>
  <c r="I733" i="1" s="1"/>
  <c r="U732" i="1"/>
  <c r="T732" i="1"/>
  <c r="S732" i="1"/>
  <c r="R732" i="1"/>
  <c r="Q732" i="1"/>
  <c r="P732" i="1"/>
  <c r="H732" i="1"/>
  <c r="I732" i="1" s="1"/>
  <c r="U731" i="1"/>
  <c r="T731" i="1"/>
  <c r="S731" i="1"/>
  <c r="R731" i="1"/>
  <c r="Q731" i="1"/>
  <c r="P731" i="1"/>
  <c r="H731" i="1"/>
  <c r="I731" i="1" s="1"/>
  <c r="U730" i="1"/>
  <c r="T730" i="1"/>
  <c r="S730" i="1"/>
  <c r="R730" i="1"/>
  <c r="Q730" i="1"/>
  <c r="P730" i="1"/>
  <c r="H730" i="1"/>
  <c r="I730" i="1" s="1"/>
  <c r="U729" i="1"/>
  <c r="T729" i="1"/>
  <c r="S729" i="1"/>
  <c r="R729" i="1"/>
  <c r="Q729" i="1"/>
  <c r="P729" i="1"/>
  <c r="H729" i="1"/>
  <c r="I729" i="1" s="1"/>
  <c r="U728" i="1"/>
  <c r="T728" i="1"/>
  <c r="S728" i="1"/>
  <c r="R728" i="1"/>
  <c r="Q728" i="1"/>
  <c r="P728" i="1"/>
  <c r="H728" i="1"/>
  <c r="I728" i="1" s="1"/>
  <c r="U727" i="1"/>
  <c r="T727" i="1"/>
  <c r="S727" i="1"/>
  <c r="R727" i="1"/>
  <c r="Q727" i="1"/>
  <c r="P727" i="1"/>
  <c r="U726" i="1"/>
  <c r="T726" i="1"/>
  <c r="S726" i="1"/>
  <c r="R726" i="1"/>
  <c r="Q726" i="1"/>
  <c r="P726" i="1"/>
  <c r="U725" i="1"/>
  <c r="T725" i="1"/>
  <c r="S725" i="1"/>
  <c r="R725" i="1"/>
  <c r="Q725" i="1"/>
  <c r="P725" i="1"/>
  <c r="U724" i="1"/>
  <c r="T724" i="1"/>
  <c r="S724" i="1"/>
  <c r="R724" i="1"/>
  <c r="Q724" i="1"/>
  <c r="P724" i="1"/>
  <c r="H724" i="1"/>
  <c r="I724" i="1" s="1"/>
  <c r="U723" i="1"/>
  <c r="T723" i="1"/>
  <c r="S723" i="1"/>
  <c r="R723" i="1"/>
  <c r="Q723" i="1"/>
  <c r="P723" i="1"/>
  <c r="U722" i="1"/>
  <c r="T722" i="1"/>
  <c r="S722" i="1"/>
  <c r="R722" i="1"/>
  <c r="Q722" i="1"/>
  <c r="P722" i="1"/>
  <c r="H722" i="1"/>
  <c r="I722" i="1" s="1"/>
  <c r="U721" i="1"/>
  <c r="T721" i="1"/>
  <c r="S721" i="1"/>
  <c r="R721" i="1"/>
  <c r="Q721" i="1"/>
  <c r="P721" i="1"/>
  <c r="U720" i="1"/>
  <c r="T720" i="1"/>
  <c r="S720" i="1"/>
  <c r="R720" i="1"/>
  <c r="Q720" i="1"/>
  <c r="P720" i="1"/>
  <c r="U719" i="1"/>
  <c r="T719" i="1"/>
  <c r="S719" i="1"/>
  <c r="R719" i="1"/>
  <c r="Q719" i="1"/>
  <c r="P719" i="1"/>
  <c r="U718" i="1"/>
  <c r="T718" i="1"/>
  <c r="S718" i="1"/>
  <c r="R718" i="1"/>
  <c r="Q718" i="1"/>
  <c r="P718" i="1"/>
  <c r="U717" i="1"/>
  <c r="T717" i="1"/>
  <c r="S717" i="1"/>
  <c r="R717" i="1"/>
  <c r="Q717" i="1"/>
  <c r="P717" i="1"/>
  <c r="H717" i="1"/>
  <c r="I717" i="1" s="1"/>
  <c r="U716" i="1"/>
  <c r="T716" i="1"/>
  <c r="S716" i="1"/>
  <c r="R716" i="1"/>
  <c r="Q716" i="1"/>
  <c r="P716" i="1"/>
  <c r="H716" i="1"/>
  <c r="I716" i="1" s="1"/>
  <c r="U715" i="1"/>
  <c r="T715" i="1"/>
  <c r="S715" i="1"/>
  <c r="R715" i="1"/>
  <c r="Q715" i="1"/>
  <c r="P715" i="1"/>
  <c r="H715" i="1"/>
  <c r="I715" i="1" s="1"/>
  <c r="U714" i="1"/>
  <c r="T714" i="1"/>
  <c r="S714" i="1"/>
  <c r="R714" i="1"/>
  <c r="Q714" i="1"/>
  <c r="P714" i="1"/>
  <c r="U713" i="1"/>
  <c r="T713" i="1"/>
  <c r="S713" i="1"/>
  <c r="R713" i="1"/>
  <c r="Q713" i="1"/>
  <c r="P713" i="1"/>
  <c r="U712" i="1"/>
  <c r="T712" i="1"/>
  <c r="S712" i="1"/>
  <c r="R712" i="1"/>
  <c r="Q712" i="1"/>
  <c r="P712" i="1"/>
  <c r="H712" i="1"/>
  <c r="I712" i="1" s="1"/>
  <c r="U711" i="1"/>
  <c r="T711" i="1"/>
  <c r="S711" i="1"/>
  <c r="R711" i="1"/>
  <c r="Q711" i="1"/>
  <c r="P711" i="1"/>
  <c r="U710" i="1"/>
  <c r="T710" i="1"/>
  <c r="S710" i="1"/>
  <c r="R710" i="1"/>
  <c r="Q710" i="1"/>
  <c r="P710" i="1"/>
  <c r="H710" i="1"/>
  <c r="I710" i="1" s="1"/>
  <c r="U709" i="1"/>
  <c r="T709" i="1"/>
  <c r="S709" i="1"/>
  <c r="R709" i="1"/>
  <c r="Q709" i="1"/>
  <c r="P709" i="1"/>
  <c r="U708" i="1"/>
  <c r="T708" i="1"/>
  <c r="S708" i="1"/>
  <c r="R708" i="1"/>
  <c r="Q708" i="1"/>
  <c r="P708" i="1"/>
  <c r="U707" i="1"/>
  <c r="T707" i="1"/>
  <c r="S707" i="1"/>
  <c r="R707" i="1"/>
  <c r="Q707" i="1"/>
  <c r="P707" i="1"/>
  <c r="U706" i="1"/>
  <c r="T706" i="1"/>
  <c r="S706" i="1"/>
  <c r="R706" i="1"/>
  <c r="Q706" i="1"/>
  <c r="P706" i="1"/>
  <c r="U705" i="1"/>
  <c r="T705" i="1"/>
  <c r="S705" i="1"/>
  <c r="R705" i="1"/>
  <c r="Q705" i="1"/>
  <c r="P705" i="1"/>
  <c r="U704" i="1"/>
  <c r="T704" i="1"/>
  <c r="S704" i="1"/>
  <c r="R704" i="1"/>
  <c r="Q704" i="1"/>
  <c r="P704" i="1"/>
  <c r="U703" i="1"/>
  <c r="T703" i="1"/>
  <c r="S703" i="1"/>
  <c r="R703" i="1"/>
  <c r="Q703" i="1"/>
  <c r="P703" i="1"/>
  <c r="U702" i="1"/>
  <c r="T702" i="1"/>
  <c r="S702" i="1"/>
  <c r="R702" i="1"/>
  <c r="Q702" i="1"/>
  <c r="P702" i="1"/>
  <c r="U701" i="1"/>
  <c r="T701" i="1"/>
  <c r="S701" i="1"/>
  <c r="R701" i="1"/>
  <c r="Q701" i="1"/>
  <c r="P701" i="1"/>
  <c r="H701" i="1"/>
  <c r="I701" i="1" s="1"/>
  <c r="U700" i="1"/>
  <c r="T700" i="1"/>
  <c r="S700" i="1"/>
  <c r="R700" i="1"/>
  <c r="Q700" i="1"/>
  <c r="P700" i="1"/>
  <c r="H700" i="1"/>
  <c r="I700" i="1" s="1"/>
  <c r="U699" i="1"/>
  <c r="T699" i="1"/>
  <c r="S699" i="1"/>
  <c r="R699" i="1"/>
  <c r="Q699" i="1"/>
  <c r="P699" i="1"/>
  <c r="U698" i="1"/>
  <c r="T698" i="1"/>
  <c r="S698" i="1"/>
  <c r="R698" i="1"/>
  <c r="Q698" i="1"/>
  <c r="P698" i="1"/>
  <c r="U697" i="1"/>
  <c r="T697" i="1"/>
  <c r="S697" i="1"/>
  <c r="R697" i="1"/>
  <c r="Q697" i="1"/>
  <c r="P697" i="1"/>
  <c r="U696" i="1"/>
  <c r="T696" i="1"/>
  <c r="S696" i="1"/>
  <c r="R696" i="1"/>
  <c r="Q696" i="1"/>
  <c r="P696" i="1"/>
  <c r="H696" i="1"/>
  <c r="I696" i="1" s="1"/>
  <c r="U695" i="1"/>
  <c r="T695" i="1"/>
  <c r="S695" i="1"/>
  <c r="R695" i="1"/>
  <c r="Q695" i="1"/>
  <c r="P695" i="1"/>
  <c r="H695" i="1"/>
  <c r="I695" i="1" s="1"/>
  <c r="U694" i="1"/>
  <c r="T694" i="1"/>
  <c r="S694" i="1"/>
  <c r="R694" i="1"/>
  <c r="Q694" i="1"/>
  <c r="P694" i="1"/>
  <c r="H694" i="1"/>
  <c r="I694" i="1" s="1"/>
  <c r="U693" i="1"/>
  <c r="T693" i="1"/>
  <c r="S693" i="1"/>
  <c r="R693" i="1"/>
  <c r="Q693" i="1"/>
  <c r="P693" i="1"/>
  <c r="U692" i="1"/>
  <c r="T692" i="1"/>
  <c r="S692" i="1"/>
  <c r="R692" i="1"/>
  <c r="Q692" i="1"/>
  <c r="P692" i="1"/>
  <c r="U691" i="1"/>
  <c r="T691" i="1"/>
  <c r="S691" i="1"/>
  <c r="R691" i="1"/>
  <c r="Q691" i="1"/>
  <c r="P691" i="1"/>
  <c r="H691" i="1"/>
  <c r="I691" i="1" s="1"/>
  <c r="U690" i="1"/>
  <c r="T690" i="1"/>
  <c r="S690" i="1"/>
  <c r="R690" i="1"/>
  <c r="Q690" i="1"/>
  <c r="P690" i="1"/>
  <c r="H690" i="1"/>
  <c r="I690" i="1" s="1"/>
  <c r="U689" i="1"/>
  <c r="T689" i="1"/>
  <c r="S689" i="1"/>
  <c r="R689" i="1"/>
  <c r="Q689" i="1"/>
  <c r="P689" i="1"/>
  <c r="U688" i="1"/>
  <c r="T688" i="1"/>
  <c r="S688" i="1"/>
  <c r="R688" i="1"/>
  <c r="Q688" i="1"/>
  <c r="P688" i="1"/>
  <c r="H688" i="1"/>
  <c r="I688" i="1" s="1"/>
  <c r="U687" i="1"/>
  <c r="T687" i="1"/>
  <c r="S687" i="1"/>
  <c r="R687" i="1"/>
  <c r="Q687" i="1"/>
  <c r="P687" i="1"/>
  <c r="U686" i="1"/>
  <c r="T686" i="1"/>
  <c r="S686" i="1"/>
  <c r="R686" i="1"/>
  <c r="Q686" i="1"/>
  <c r="P686" i="1"/>
  <c r="U685" i="1"/>
  <c r="T685" i="1"/>
  <c r="S685" i="1"/>
  <c r="R685" i="1"/>
  <c r="Q685" i="1"/>
  <c r="P685" i="1"/>
  <c r="U684" i="1"/>
  <c r="T684" i="1"/>
  <c r="S684" i="1"/>
  <c r="R684" i="1"/>
  <c r="Q684" i="1"/>
  <c r="P684" i="1"/>
  <c r="U683" i="1"/>
  <c r="T683" i="1"/>
  <c r="S683" i="1"/>
  <c r="R683" i="1"/>
  <c r="Q683" i="1"/>
  <c r="P683" i="1"/>
  <c r="U682" i="1"/>
  <c r="T682" i="1"/>
  <c r="S682" i="1"/>
  <c r="R682" i="1"/>
  <c r="Q682" i="1"/>
  <c r="P682" i="1"/>
  <c r="U681" i="1"/>
  <c r="T681" i="1"/>
  <c r="S681" i="1"/>
  <c r="R681" i="1"/>
  <c r="Q681" i="1"/>
  <c r="P681" i="1"/>
  <c r="U680" i="1"/>
  <c r="T680" i="1"/>
  <c r="S680" i="1"/>
  <c r="R680" i="1"/>
  <c r="Q680" i="1"/>
  <c r="P680" i="1"/>
  <c r="U679" i="1"/>
  <c r="T679" i="1"/>
  <c r="S679" i="1"/>
  <c r="R679" i="1"/>
  <c r="Q679" i="1"/>
  <c r="P679" i="1"/>
  <c r="U678" i="1"/>
  <c r="T678" i="1"/>
  <c r="S678" i="1"/>
  <c r="R678" i="1"/>
  <c r="Q678" i="1"/>
  <c r="P678" i="1"/>
  <c r="U677" i="1"/>
  <c r="T677" i="1"/>
  <c r="S677" i="1"/>
  <c r="R677" i="1"/>
  <c r="Q677" i="1"/>
  <c r="P677" i="1"/>
  <c r="U676" i="1"/>
  <c r="T676" i="1"/>
  <c r="S676" i="1"/>
  <c r="R676" i="1"/>
  <c r="Q676" i="1"/>
  <c r="P676" i="1"/>
  <c r="U675" i="1"/>
  <c r="T675" i="1"/>
  <c r="S675" i="1"/>
  <c r="R675" i="1"/>
  <c r="Q675" i="1"/>
  <c r="P675" i="1"/>
  <c r="U674" i="1"/>
  <c r="T674" i="1"/>
  <c r="S674" i="1"/>
  <c r="R674" i="1"/>
  <c r="Q674" i="1"/>
  <c r="P674" i="1"/>
  <c r="U673" i="1"/>
  <c r="T673" i="1"/>
  <c r="S673" i="1"/>
  <c r="R673" i="1"/>
  <c r="Q673" i="1"/>
  <c r="P673" i="1"/>
  <c r="U672" i="1"/>
  <c r="T672" i="1"/>
  <c r="S672" i="1"/>
  <c r="R672" i="1"/>
  <c r="Q672" i="1"/>
  <c r="P672" i="1"/>
  <c r="U671" i="1"/>
  <c r="T671" i="1"/>
  <c r="S671" i="1"/>
  <c r="R671" i="1"/>
  <c r="Q671" i="1"/>
  <c r="P671" i="1"/>
  <c r="U670" i="1"/>
  <c r="T670" i="1"/>
  <c r="S670" i="1"/>
  <c r="R670" i="1"/>
  <c r="Q670" i="1"/>
  <c r="P670" i="1"/>
  <c r="U669" i="1"/>
  <c r="T669" i="1"/>
  <c r="S669" i="1"/>
  <c r="R669" i="1"/>
  <c r="Q669" i="1"/>
  <c r="P669" i="1"/>
  <c r="U668" i="1"/>
  <c r="T668" i="1"/>
  <c r="S668" i="1"/>
  <c r="R668" i="1"/>
  <c r="Q668" i="1"/>
  <c r="P668" i="1"/>
  <c r="U667" i="1"/>
  <c r="T667" i="1"/>
  <c r="S667" i="1"/>
  <c r="R667" i="1"/>
  <c r="Q667" i="1"/>
  <c r="P667" i="1"/>
  <c r="U666" i="1"/>
  <c r="T666" i="1"/>
  <c r="S666" i="1"/>
  <c r="R666" i="1"/>
  <c r="Q666" i="1"/>
  <c r="P666" i="1"/>
  <c r="U665" i="1"/>
  <c r="T665" i="1"/>
  <c r="S665" i="1"/>
  <c r="R665" i="1"/>
  <c r="Q665" i="1"/>
  <c r="P665" i="1"/>
  <c r="U664" i="1"/>
  <c r="T664" i="1"/>
  <c r="S664" i="1"/>
  <c r="R664" i="1"/>
  <c r="Q664" i="1"/>
  <c r="P664" i="1"/>
  <c r="U663" i="1"/>
  <c r="T663" i="1"/>
  <c r="S663" i="1"/>
  <c r="R663" i="1"/>
  <c r="Q663" i="1"/>
  <c r="P663" i="1"/>
  <c r="U662" i="1"/>
  <c r="T662" i="1"/>
  <c r="S662" i="1"/>
  <c r="R662" i="1"/>
  <c r="Q662" i="1"/>
  <c r="P662" i="1"/>
  <c r="U661" i="1"/>
  <c r="T661" i="1"/>
  <c r="S661" i="1"/>
  <c r="R661" i="1"/>
  <c r="Q661" i="1"/>
  <c r="P661" i="1"/>
  <c r="U660" i="1"/>
  <c r="T660" i="1"/>
  <c r="S660" i="1"/>
  <c r="R660" i="1"/>
  <c r="Q660" i="1"/>
  <c r="P660" i="1"/>
  <c r="U659" i="1"/>
  <c r="T659" i="1"/>
  <c r="S659" i="1"/>
  <c r="R659" i="1"/>
  <c r="Q659" i="1"/>
  <c r="P659" i="1"/>
  <c r="U658" i="1"/>
  <c r="T658" i="1"/>
  <c r="S658" i="1"/>
  <c r="R658" i="1"/>
  <c r="Q658" i="1"/>
  <c r="P658" i="1"/>
  <c r="U657" i="1"/>
  <c r="T657" i="1"/>
  <c r="S657" i="1"/>
  <c r="R657" i="1"/>
  <c r="Q657" i="1"/>
  <c r="P657" i="1"/>
  <c r="U656" i="1"/>
  <c r="T656" i="1"/>
  <c r="S656" i="1"/>
  <c r="R656" i="1"/>
  <c r="Q656" i="1"/>
  <c r="P656" i="1"/>
  <c r="U655" i="1"/>
  <c r="T655" i="1"/>
  <c r="S655" i="1"/>
  <c r="R655" i="1"/>
  <c r="Q655" i="1"/>
  <c r="P655" i="1"/>
  <c r="U654" i="1"/>
  <c r="T654" i="1"/>
  <c r="S654" i="1"/>
  <c r="R654" i="1"/>
  <c r="Q654" i="1"/>
  <c r="P654" i="1"/>
  <c r="U653" i="1"/>
  <c r="T653" i="1"/>
  <c r="S653" i="1"/>
  <c r="R653" i="1"/>
  <c r="Q653" i="1"/>
  <c r="P653" i="1"/>
  <c r="U652" i="1"/>
  <c r="T652" i="1"/>
  <c r="S652" i="1"/>
  <c r="R652" i="1"/>
  <c r="Q652" i="1"/>
  <c r="P652" i="1"/>
  <c r="U651" i="1"/>
  <c r="T651" i="1"/>
  <c r="S651" i="1"/>
  <c r="R651" i="1"/>
  <c r="Q651" i="1"/>
  <c r="P651" i="1"/>
  <c r="U650" i="1"/>
  <c r="T650" i="1"/>
  <c r="S650" i="1"/>
  <c r="R650" i="1"/>
  <c r="Q650" i="1"/>
  <c r="P650" i="1"/>
  <c r="U649" i="1"/>
  <c r="T649" i="1"/>
  <c r="S649" i="1"/>
  <c r="R649" i="1"/>
  <c r="Q649" i="1"/>
  <c r="P649" i="1"/>
  <c r="U648" i="1"/>
  <c r="T648" i="1"/>
  <c r="S648" i="1"/>
  <c r="R648" i="1"/>
  <c r="Q648" i="1"/>
  <c r="P648" i="1"/>
  <c r="U647" i="1"/>
  <c r="T647" i="1"/>
  <c r="S647" i="1"/>
  <c r="R647" i="1"/>
  <c r="Q647" i="1"/>
  <c r="P647" i="1"/>
  <c r="U646" i="1"/>
  <c r="T646" i="1"/>
  <c r="S646" i="1"/>
  <c r="R646" i="1"/>
  <c r="Q646" i="1"/>
  <c r="P646" i="1"/>
  <c r="U645" i="1"/>
  <c r="T645" i="1"/>
  <c r="S645" i="1"/>
  <c r="R645" i="1"/>
  <c r="Q645" i="1"/>
  <c r="P645" i="1"/>
  <c r="U644" i="1"/>
  <c r="T644" i="1"/>
  <c r="S644" i="1"/>
  <c r="R644" i="1"/>
  <c r="Q644" i="1"/>
  <c r="P644" i="1"/>
  <c r="U643" i="1"/>
  <c r="T643" i="1"/>
  <c r="S643" i="1"/>
  <c r="R643" i="1"/>
  <c r="Q643" i="1"/>
  <c r="P643" i="1"/>
  <c r="U642" i="1"/>
  <c r="T642" i="1"/>
  <c r="S642" i="1"/>
  <c r="R642" i="1"/>
  <c r="Q642" i="1"/>
  <c r="P642" i="1"/>
  <c r="U641" i="1"/>
  <c r="T641" i="1"/>
  <c r="S641" i="1"/>
  <c r="R641" i="1"/>
  <c r="Q641" i="1"/>
  <c r="P641" i="1"/>
  <c r="U640" i="1"/>
  <c r="T640" i="1"/>
  <c r="S640" i="1"/>
  <c r="R640" i="1"/>
  <c r="Q640" i="1"/>
  <c r="P640" i="1"/>
  <c r="U639" i="1"/>
  <c r="T639" i="1"/>
  <c r="S639" i="1"/>
  <c r="R639" i="1"/>
  <c r="Q639" i="1"/>
  <c r="P639" i="1"/>
  <c r="U638" i="1"/>
  <c r="T638" i="1"/>
  <c r="S638" i="1"/>
  <c r="R638" i="1"/>
  <c r="Q638" i="1"/>
  <c r="P638" i="1"/>
  <c r="U637" i="1"/>
  <c r="T637" i="1"/>
  <c r="S637" i="1"/>
  <c r="R637" i="1"/>
  <c r="Q637" i="1"/>
  <c r="P637" i="1"/>
  <c r="U636" i="1"/>
  <c r="T636" i="1"/>
  <c r="S636" i="1"/>
  <c r="R636" i="1"/>
  <c r="Q636" i="1"/>
  <c r="P636" i="1"/>
  <c r="U635" i="1"/>
  <c r="T635" i="1"/>
  <c r="S635" i="1"/>
  <c r="R635" i="1"/>
  <c r="Q635" i="1"/>
  <c r="P635" i="1"/>
  <c r="U634" i="1"/>
  <c r="T634" i="1"/>
  <c r="S634" i="1"/>
  <c r="R634" i="1"/>
  <c r="Q634" i="1"/>
  <c r="P634" i="1"/>
  <c r="U633" i="1"/>
  <c r="T633" i="1"/>
  <c r="S633" i="1"/>
  <c r="R633" i="1"/>
  <c r="Q633" i="1"/>
  <c r="P633" i="1"/>
  <c r="U632" i="1"/>
  <c r="T632" i="1"/>
  <c r="S632" i="1"/>
  <c r="R632" i="1"/>
  <c r="Q632" i="1"/>
  <c r="P632" i="1"/>
  <c r="U631" i="1"/>
  <c r="T631" i="1"/>
  <c r="S631" i="1"/>
  <c r="R631" i="1"/>
  <c r="Q631" i="1"/>
  <c r="P631" i="1"/>
  <c r="U630" i="1"/>
  <c r="T630" i="1"/>
  <c r="S630" i="1"/>
  <c r="R630" i="1"/>
  <c r="Q630" i="1"/>
  <c r="P630" i="1"/>
  <c r="U629" i="1"/>
  <c r="T629" i="1"/>
  <c r="S629" i="1"/>
  <c r="R629" i="1"/>
  <c r="Q629" i="1"/>
  <c r="P629" i="1"/>
  <c r="U628" i="1"/>
  <c r="T628" i="1"/>
  <c r="S628" i="1"/>
  <c r="R628" i="1"/>
  <c r="Q628" i="1"/>
  <c r="P628" i="1"/>
  <c r="U627" i="1"/>
  <c r="T627" i="1"/>
  <c r="S627" i="1"/>
  <c r="R627" i="1"/>
  <c r="Q627" i="1"/>
  <c r="P627" i="1"/>
  <c r="U626" i="1"/>
  <c r="T626" i="1"/>
  <c r="S626" i="1"/>
  <c r="R626" i="1"/>
  <c r="Q626" i="1"/>
  <c r="P626" i="1"/>
  <c r="U625" i="1"/>
  <c r="T625" i="1"/>
  <c r="S625" i="1"/>
  <c r="R625" i="1"/>
  <c r="Q625" i="1"/>
  <c r="P625" i="1"/>
  <c r="U624" i="1"/>
  <c r="T624" i="1"/>
  <c r="S624" i="1"/>
  <c r="R624" i="1"/>
  <c r="Q624" i="1"/>
  <c r="P624" i="1"/>
  <c r="U623" i="1"/>
  <c r="T623" i="1"/>
  <c r="S623" i="1"/>
  <c r="R623" i="1"/>
  <c r="Q623" i="1"/>
  <c r="P623" i="1"/>
  <c r="U622" i="1"/>
  <c r="T622" i="1"/>
  <c r="S622" i="1"/>
  <c r="R622" i="1"/>
  <c r="Q622" i="1"/>
  <c r="P622" i="1"/>
  <c r="U621" i="1"/>
  <c r="T621" i="1"/>
  <c r="S621" i="1"/>
  <c r="R621" i="1"/>
  <c r="Q621" i="1"/>
  <c r="P621" i="1"/>
  <c r="U620" i="1"/>
  <c r="T620" i="1"/>
  <c r="S620" i="1"/>
  <c r="R620" i="1"/>
  <c r="Q620" i="1"/>
  <c r="P620" i="1"/>
  <c r="U619" i="1"/>
  <c r="T619" i="1"/>
  <c r="S619" i="1"/>
  <c r="R619" i="1"/>
  <c r="Q619" i="1"/>
  <c r="P619" i="1"/>
  <c r="U618" i="1"/>
  <c r="T618" i="1"/>
  <c r="S618" i="1"/>
  <c r="R618" i="1"/>
  <c r="Q618" i="1"/>
  <c r="P618" i="1"/>
  <c r="H618" i="1"/>
  <c r="I618" i="1" s="1"/>
  <c r="U617" i="1"/>
  <c r="T617" i="1"/>
  <c r="S617" i="1"/>
  <c r="R617" i="1"/>
  <c r="Q617" i="1"/>
  <c r="P617" i="1"/>
  <c r="H617" i="1"/>
  <c r="I617" i="1" s="1"/>
  <c r="W616" i="1"/>
  <c r="V616" i="1"/>
  <c r="U616" i="1"/>
  <c r="T616" i="1"/>
  <c r="S616" i="1"/>
  <c r="R616" i="1"/>
  <c r="Q616" i="1"/>
  <c r="P616" i="1"/>
  <c r="H616" i="1"/>
  <c r="I616" i="1" s="1"/>
  <c r="W615" i="1"/>
  <c r="V615" i="1"/>
  <c r="U615" i="1"/>
  <c r="T615" i="1"/>
  <c r="S615" i="1"/>
  <c r="R615" i="1"/>
  <c r="Q615" i="1"/>
  <c r="P615" i="1"/>
  <c r="H615" i="1"/>
  <c r="I615" i="1" s="1"/>
  <c r="U614" i="1"/>
  <c r="T614" i="1"/>
  <c r="S614" i="1"/>
  <c r="R614" i="1"/>
  <c r="Q614" i="1"/>
  <c r="P614" i="1"/>
  <c r="H614" i="1"/>
  <c r="I614" i="1" s="1"/>
  <c r="U613" i="1"/>
  <c r="T613" i="1"/>
  <c r="S613" i="1"/>
  <c r="R613" i="1"/>
  <c r="Q613" i="1"/>
  <c r="P613" i="1"/>
  <c r="H613" i="1"/>
  <c r="I613" i="1" s="1"/>
  <c r="U612" i="1"/>
  <c r="T612" i="1"/>
  <c r="S612" i="1"/>
  <c r="R612" i="1"/>
  <c r="Q612" i="1"/>
  <c r="P612" i="1"/>
  <c r="H612" i="1"/>
  <c r="I612" i="1" s="1"/>
  <c r="U611" i="1"/>
  <c r="T611" i="1"/>
  <c r="S611" i="1"/>
  <c r="R611" i="1"/>
  <c r="Q611" i="1"/>
  <c r="P611" i="1"/>
  <c r="H611" i="1"/>
  <c r="I611" i="1" s="1"/>
  <c r="U610" i="1"/>
  <c r="T610" i="1"/>
  <c r="S610" i="1"/>
  <c r="R610" i="1"/>
  <c r="Q610" i="1"/>
  <c r="P610" i="1"/>
  <c r="H610" i="1"/>
  <c r="I610" i="1" s="1"/>
  <c r="U609" i="1"/>
  <c r="T609" i="1"/>
  <c r="S609" i="1"/>
  <c r="R609" i="1"/>
  <c r="Q609" i="1"/>
  <c r="P609" i="1"/>
  <c r="H609" i="1"/>
  <c r="I609" i="1" s="1"/>
  <c r="W608" i="1"/>
  <c r="V608" i="1"/>
  <c r="U608" i="1"/>
  <c r="T608" i="1"/>
  <c r="S608" i="1"/>
  <c r="R608" i="1"/>
  <c r="Q608" i="1"/>
  <c r="P608" i="1"/>
  <c r="U607" i="1"/>
  <c r="T607" i="1"/>
  <c r="S607" i="1"/>
  <c r="R607" i="1"/>
  <c r="Q607" i="1"/>
  <c r="P607" i="1"/>
  <c r="H607" i="1"/>
  <c r="I607" i="1" s="1"/>
  <c r="U606" i="1"/>
  <c r="T606" i="1"/>
  <c r="S606" i="1"/>
  <c r="R606" i="1"/>
  <c r="Q606" i="1"/>
  <c r="P606" i="1"/>
  <c r="H606" i="1"/>
  <c r="I606" i="1" s="1"/>
  <c r="U605" i="1"/>
  <c r="T605" i="1"/>
  <c r="S605" i="1"/>
  <c r="R605" i="1"/>
  <c r="Q605" i="1"/>
  <c r="P605" i="1"/>
  <c r="H605" i="1"/>
  <c r="I605" i="1" s="1"/>
  <c r="W604" i="1"/>
  <c r="V604" i="1"/>
  <c r="U604" i="1"/>
  <c r="T604" i="1"/>
  <c r="S604" i="1"/>
  <c r="R604" i="1"/>
  <c r="Q604" i="1"/>
  <c r="P604" i="1"/>
  <c r="U603" i="1"/>
  <c r="T603" i="1"/>
  <c r="S603" i="1"/>
  <c r="R603" i="1"/>
  <c r="Q603" i="1"/>
  <c r="P603" i="1"/>
  <c r="H603" i="1"/>
  <c r="I603" i="1" s="1"/>
  <c r="U602" i="1"/>
  <c r="T602" i="1"/>
  <c r="S602" i="1"/>
  <c r="R602" i="1"/>
  <c r="Q602" i="1"/>
  <c r="P602" i="1"/>
  <c r="H602" i="1"/>
  <c r="I602" i="1" s="1"/>
  <c r="U601" i="1"/>
  <c r="T601" i="1"/>
  <c r="S601" i="1"/>
  <c r="R601" i="1"/>
  <c r="Q601" i="1"/>
  <c r="P601" i="1"/>
  <c r="H601" i="1"/>
  <c r="I601" i="1" s="1"/>
  <c r="U600" i="1"/>
  <c r="T600" i="1"/>
  <c r="S600" i="1"/>
  <c r="R600" i="1"/>
  <c r="Q600" i="1"/>
  <c r="P600" i="1"/>
  <c r="H600" i="1"/>
  <c r="I600" i="1" s="1"/>
  <c r="U599" i="1"/>
  <c r="T599" i="1"/>
  <c r="S599" i="1"/>
  <c r="R599" i="1"/>
  <c r="Q599" i="1"/>
  <c r="P599" i="1"/>
  <c r="H599" i="1"/>
  <c r="I599" i="1" s="1"/>
  <c r="U598" i="1"/>
  <c r="T598" i="1"/>
  <c r="S598" i="1"/>
  <c r="R598" i="1"/>
  <c r="Q598" i="1"/>
  <c r="P598" i="1"/>
  <c r="H598" i="1"/>
  <c r="I598" i="1" s="1"/>
  <c r="U597" i="1"/>
  <c r="T597" i="1"/>
  <c r="S597" i="1"/>
  <c r="R597" i="1"/>
  <c r="Q597" i="1"/>
  <c r="P597" i="1"/>
  <c r="H597" i="1"/>
  <c r="I597" i="1" s="1"/>
  <c r="U596" i="1"/>
  <c r="T596" i="1"/>
  <c r="S596" i="1"/>
  <c r="R596" i="1"/>
  <c r="Q596" i="1"/>
  <c r="P596" i="1"/>
  <c r="H596" i="1"/>
  <c r="I596" i="1" s="1"/>
  <c r="U595" i="1"/>
  <c r="T595" i="1"/>
  <c r="S595" i="1"/>
  <c r="R595" i="1"/>
  <c r="Q595" i="1"/>
  <c r="P595" i="1"/>
  <c r="H595" i="1"/>
  <c r="I595" i="1" s="1"/>
  <c r="W594" i="1"/>
  <c r="V594" i="1"/>
  <c r="U594" i="1"/>
  <c r="T594" i="1"/>
  <c r="S594" i="1"/>
  <c r="R594" i="1"/>
  <c r="Q594" i="1"/>
  <c r="P594" i="1"/>
  <c r="H594" i="1"/>
  <c r="I594" i="1" s="1"/>
  <c r="W593" i="1"/>
  <c r="V593" i="1"/>
  <c r="U593" i="1"/>
  <c r="T593" i="1"/>
  <c r="S593" i="1"/>
  <c r="R593" i="1"/>
  <c r="Q593" i="1"/>
  <c r="P593" i="1"/>
  <c r="U592" i="1"/>
  <c r="T592" i="1"/>
  <c r="S592" i="1"/>
  <c r="R592" i="1"/>
  <c r="Q592" i="1"/>
  <c r="P592" i="1"/>
  <c r="H592" i="1"/>
  <c r="I592" i="1" s="1"/>
  <c r="U591" i="1"/>
  <c r="T591" i="1"/>
  <c r="S591" i="1"/>
  <c r="R591" i="1"/>
  <c r="Q591" i="1"/>
  <c r="P591" i="1"/>
  <c r="H591" i="1"/>
  <c r="I591" i="1" s="1"/>
  <c r="U590" i="1"/>
  <c r="T590" i="1"/>
  <c r="S590" i="1"/>
  <c r="R590" i="1"/>
  <c r="Q590" i="1"/>
  <c r="P590" i="1"/>
  <c r="H590" i="1"/>
  <c r="I590" i="1" s="1"/>
  <c r="U589" i="1"/>
  <c r="T589" i="1"/>
  <c r="S589" i="1"/>
  <c r="R589" i="1"/>
  <c r="Q589" i="1"/>
  <c r="P589" i="1"/>
  <c r="U588" i="1"/>
  <c r="T588" i="1"/>
  <c r="S588" i="1"/>
  <c r="R588" i="1"/>
  <c r="Q588" i="1"/>
  <c r="P588" i="1"/>
  <c r="U587" i="1"/>
  <c r="T587" i="1"/>
  <c r="S587" i="1"/>
  <c r="R587" i="1"/>
  <c r="Q587" i="1"/>
  <c r="P587" i="1"/>
  <c r="H587" i="1"/>
  <c r="I587" i="1" s="1"/>
  <c r="U586" i="1"/>
  <c r="T586" i="1"/>
  <c r="S586" i="1"/>
  <c r="R586" i="1"/>
  <c r="Q586" i="1"/>
  <c r="P586" i="1"/>
  <c r="H586" i="1"/>
  <c r="I586" i="1" s="1"/>
  <c r="U585" i="1"/>
  <c r="T585" i="1"/>
  <c r="S585" i="1"/>
  <c r="R585" i="1"/>
  <c r="Q585" i="1"/>
  <c r="P585" i="1"/>
  <c r="H585" i="1"/>
  <c r="I585" i="1" s="1"/>
  <c r="U584" i="1"/>
  <c r="T584" i="1"/>
  <c r="S584" i="1"/>
  <c r="R584" i="1"/>
  <c r="Q584" i="1"/>
  <c r="P584" i="1"/>
  <c r="H584" i="1"/>
  <c r="I584" i="1" s="1"/>
  <c r="U583" i="1"/>
  <c r="T583" i="1"/>
  <c r="S583" i="1"/>
  <c r="R583" i="1"/>
  <c r="Q583" i="1"/>
  <c r="P583" i="1"/>
  <c r="H583" i="1"/>
  <c r="I583" i="1" s="1"/>
  <c r="U582" i="1"/>
  <c r="T582" i="1"/>
  <c r="S582" i="1"/>
  <c r="R582" i="1"/>
  <c r="Q582" i="1"/>
  <c r="P582" i="1"/>
  <c r="H582" i="1"/>
  <c r="I582" i="1" s="1"/>
  <c r="W581" i="1"/>
  <c r="V581" i="1"/>
  <c r="U581" i="1"/>
  <c r="T581" i="1"/>
  <c r="S581" i="1"/>
  <c r="R581" i="1"/>
  <c r="Q581" i="1"/>
  <c r="P581" i="1"/>
  <c r="W580" i="1"/>
  <c r="V580" i="1"/>
  <c r="U580" i="1"/>
  <c r="T580" i="1"/>
  <c r="S580" i="1"/>
  <c r="R580" i="1"/>
  <c r="Q580" i="1"/>
  <c r="P580" i="1"/>
  <c r="U579" i="1"/>
  <c r="T579" i="1"/>
  <c r="S579" i="1"/>
  <c r="R579" i="1"/>
  <c r="Q579" i="1"/>
  <c r="P579" i="1"/>
  <c r="U578" i="1"/>
  <c r="T578" i="1"/>
  <c r="S578" i="1"/>
  <c r="R578" i="1"/>
  <c r="Q578" i="1"/>
  <c r="P578" i="1"/>
  <c r="U577" i="1"/>
  <c r="T577" i="1"/>
  <c r="S577" i="1"/>
  <c r="R577" i="1"/>
  <c r="Q577" i="1"/>
  <c r="P577" i="1"/>
  <c r="W576" i="1"/>
  <c r="V576" i="1"/>
  <c r="U576" i="1"/>
  <c r="T576" i="1"/>
  <c r="S576" i="1"/>
  <c r="R576" i="1"/>
  <c r="Q576" i="1"/>
  <c r="P576" i="1"/>
  <c r="U575" i="1"/>
  <c r="T575" i="1"/>
  <c r="S575" i="1"/>
  <c r="R575" i="1"/>
  <c r="Q575" i="1"/>
  <c r="P575" i="1"/>
  <c r="H575" i="1"/>
  <c r="I575" i="1" s="1"/>
  <c r="W574" i="1"/>
  <c r="V574" i="1"/>
  <c r="U574" i="1"/>
  <c r="T574" i="1"/>
  <c r="S574" i="1"/>
  <c r="R574" i="1"/>
  <c r="Q574" i="1"/>
  <c r="P574" i="1"/>
  <c r="U573" i="1"/>
  <c r="T573" i="1"/>
  <c r="S573" i="1"/>
  <c r="R573" i="1"/>
  <c r="Q573" i="1"/>
  <c r="P573" i="1"/>
  <c r="H573" i="1"/>
  <c r="I573" i="1" s="1"/>
  <c r="U572" i="1"/>
  <c r="T572" i="1"/>
  <c r="S572" i="1"/>
  <c r="R572" i="1"/>
  <c r="Q572" i="1"/>
  <c r="P572" i="1"/>
  <c r="H572" i="1"/>
  <c r="I572" i="1" s="1"/>
  <c r="U571" i="1"/>
  <c r="T571" i="1"/>
  <c r="S571" i="1"/>
  <c r="R571" i="1"/>
  <c r="Q571" i="1"/>
  <c r="P571" i="1"/>
  <c r="H571" i="1"/>
  <c r="I571" i="1" s="1"/>
  <c r="U570" i="1"/>
  <c r="T570" i="1"/>
  <c r="S570" i="1"/>
  <c r="R570" i="1"/>
  <c r="Q570" i="1"/>
  <c r="P570" i="1"/>
  <c r="U569" i="1"/>
  <c r="T569" i="1"/>
  <c r="S569" i="1"/>
  <c r="R569" i="1"/>
  <c r="Q569" i="1"/>
  <c r="P569" i="1"/>
  <c r="U568" i="1"/>
  <c r="T568" i="1"/>
  <c r="S568" i="1"/>
  <c r="R568" i="1"/>
  <c r="Q568" i="1"/>
  <c r="P568" i="1"/>
  <c r="U567" i="1"/>
  <c r="T567" i="1"/>
  <c r="S567" i="1"/>
  <c r="R567" i="1"/>
  <c r="Q567" i="1"/>
  <c r="P567" i="1"/>
  <c r="U566" i="1"/>
  <c r="T566" i="1"/>
  <c r="S566" i="1"/>
  <c r="R566" i="1"/>
  <c r="Q566" i="1"/>
  <c r="P566" i="1"/>
  <c r="H566" i="1"/>
  <c r="I566" i="1" s="1"/>
  <c r="U565" i="1"/>
  <c r="T565" i="1"/>
  <c r="S565" i="1"/>
  <c r="R565" i="1"/>
  <c r="Q565" i="1"/>
  <c r="P565" i="1"/>
  <c r="U564" i="1"/>
  <c r="T564" i="1"/>
  <c r="S564" i="1"/>
  <c r="R564" i="1"/>
  <c r="Q564" i="1"/>
  <c r="P564" i="1"/>
  <c r="U563" i="1"/>
  <c r="T563" i="1"/>
  <c r="S563" i="1"/>
  <c r="R563" i="1"/>
  <c r="Q563" i="1"/>
  <c r="P563" i="1"/>
  <c r="U562" i="1"/>
  <c r="T562" i="1"/>
  <c r="S562" i="1"/>
  <c r="R562" i="1"/>
  <c r="Q562" i="1"/>
  <c r="P562" i="1"/>
  <c r="U561" i="1"/>
  <c r="T561" i="1"/>
  <c r="S561" i="1"/>
  <c r="R561" i="1"/>
  <c r="Q561" i="1"/>
  <c r="P561" i="1"/>
  <c r="H561" i="1"/>
  <c r="U560" i="1"/>
  <c r="T560" i="1"/>
  <c r="S560" i="1"/>
  <c r="R560" i="1"/>
  <c r="Q560" i="1"/>
  <c r="P560" i="1"/>
  <c r="U559" i="1"/>
  <c r="T559" i="1"/>
  <c r="S559" i="1"/>
  <c r="R559" i="1"/>
  <c r="Q559" i="1"/>
  <c r="P559" i="1"/>
  <c r="U558" i="1"/>
  <c r="T558" i="1"/>
  <c r="S558" i="1"/>
  <c r="R558" i="1"/>
  <c r="Q558" i="1"/>
  <c r="P558" i="1"/>
  <c r="U557" i="1"/>
  <c r="T557" i="1"/>
  <c r="S557" i="1"/>
  <c r="R557" i="1"/>
  <c r="Q557" i="1"/>
  <c r="P557" i="1"/>
  <c r="U556" i="1"/>
  <c r="T556" i="1"/>
  <c r="S556" i="1"/>
  <c r="R556" i="1"/>
  <c r="Q556" i="1"/>
  <c r="P556" i="1"/>
  <c r="W555" i="1"/>
  <c r="V555" i="1"/>
  <c r="U555" i="1"/>
  <c r="T555" i="1"/>
  <c r="S555" i="1"/>
  <c r="R555" i="1"/>
  <c r="Q555" i="1"/>
  <c r="P555" i="1"/>
  <c r="U554" i="1"/>
  <c r="T554" i="1"/>
  <c r="S554" i="1"/>
  <c r="R554" i="1"/>
  <c r="Q554" i="1"/>
  <c r="P554" i="1"/>
  <c r="U553" i="1"/>
  <c r="T553" i="1"/>
  <c r="S553" i="1"/>
  <c r="R553" i="1"/>
  <c r="Q553" i="1"/>
  <c r="P553" i="1"/>
  <c r="U552" i="1"/>
  <c r="T552" i="1"/>
  <c r="S552" i="1"/>
  <c r="R552" i="1"/>
  <c r="Q552" i="1"/>
  <c r="P552" i="1"/>
  <c r="U551" i="1"/>
  <c r="T551" i="1"/>
  <c r="S551" i="1"/>
  <c r="R551" i="1"/>
  <c r="Q551" i="1"/>
  <c r="P551" i="1"/>
  <c r="U550" i="1"/>
  <c r="T550" i="1"/>
  <c r="S550" i="1"/>
  <c r="R550" i="1"/>
  <c r="Q550" i="1"/>
  <c r="P550" i="1"/>
  <c r="U549" i="1"/>
  <c r="T549" i="1"/>
  <c r="S549" i="1"/>
  <c r="R549" i="1"/>
  <c r="Q549" i="1"/>
  <c r="P549" i="1"/>
  <c r="U548" i="1"/>
  <c r="T548" i="1"/>
  <c r="S548" i="1"/>
  <c r="R548" i="1"/>
  <c r="Q548" i="1"/>
  <c r="P548" i="1"/>
  <c r="U547" i="1"/>
  <c r="T547" i="1"/>
  <c r="S547" i="1"/>
  <c r="R547" i="1"/>
  <c r="Q547" i="1"/>
  <c r="P547" i="1"/>
  <c r="U546" i="1"/>
  <c r="T546" i="1"/>
  <c r="S546" i="1"/>
  <c r="R546" i="1"/>
  <c r="Q546" i="1"/>
  <c r="P546" i="1"/>
  <c r="U545" i="1"/>
  <c r="T545" i="1"/>
  <c r="S545" i="1"/>
  <c r="R545" i="1"/>
  <c r="Q545" i="1"/>
  <c r="P545" i="1"/>
  <c r="U544" i="1"/>
  <c r="T544" i="1"/>
  <c r="S544" i="1"/>
  <c r="R544" i="1"/>
  <c r="Q544" i="1"/>
  <c r="P544" i="1"/>
  <c r="U543" i="1"/>
  <c r="T543" i="1"/>
  <c r="S543" i="1"/>
  <c r="R543" i="1"/>
  <c r="Q543" i="1"/>
  <c r="P543" i="1"/>
  <c r="U542" i="1"/>
  <c r="T542" i="1"/>
  <c r="S542" i="1"/>
  <c r="R542" i="1"/>
  <c r="Q542" i="1"/>
  <c r="P542" i="1"/>
  <c r="U541" i="1"/>
  <c r="T541" i="1"/>
  <c r="S541" i="1"/>
  <c r="R541" i="1"/>
  <c r="Q541" i="1"/>
  <c r="P541" i="1"/>
  <c r="U540" i="1"/>
  <c r="T540" i="1"/>
  <c r="S540" i="1"/>
  <c r="R540" i="1"/>
  <c r="Q540" i="1"/>
  <c r="P540" i="1"/>
  <c r="U539" i="1"/>
  <c r="T539" i="1"/>
  <c r="S539" i="1"/>
  <c r="R539" i="1"/>
  <c r="Q539" i="1"/>
  <c r="P539" i="1"/>
  <c r="H539" i="1"/>
  <c r="U538" i="1"/>
  <c r="T538" i="1"/>
  <c r="S538" i="1"/>
  <c r="R538" i="1"/>
  <c r="Q538" i="1"/>
  <c r="P538" i="1"/>
  <c r="U537" i="1"/>
  <c r="T537" i="1"/>
  <c r="S537" i="1"/>
  <c r="R537" i="1"/>
  <c r="Q537" i="1"/>
  <c r="P537" i="1"/>
  <c r="U536" i="1"/>
  <c r="T536" i="1"/>
  <c r="S536" i="1"/>
  <c r="R536" i="1"/>
  <c r="Q536" i="1"/>
  <c r="P536" i="1"/>
  <c r="W535" i="1"/>
  <c r="V535" i="1"/>
  <c r="U535" i="1"/>
  <c r="T535" i="1"/>
  <c r="S535" i="1"/>
  <c r="R535" i="1"/>
  <c r="Q535" i="1"/>
  <c r="P535" i="1"/>
  <c r="W534" i="1"/>
  <c r="V534" i="1"/>
  <c r="U534" i="1"/>
  <c r="T534" i="1"/>
  <c r="S534" i="1"/>
  <c r="R534" i="1"/>
  <c r="Q534" i="1"/>
  <c r="P534" i="1"/>
  <c r="U533" i="1"/>
  <c r="T533" i="1"/>
  <c r="S533" i="1"/>
  <c r="R533" i="1"/>
  <c r="Q533" i="1"/>
  <c r="P533" i="1"/>
  <c r="W532" i="1"/>
  <c r="V532" i="1"/>
  <c r="U532" i="1"/>
  <c r="T532" i="1"/>
  <c r="S532" i="1"/>
  <c r="R532" i="1"/>
  <c r="Q532" i="1"/>
  <c r="P532" i="1"/>
  <c r="H532" i="1"/>
  <c r="I532" i="1" s="1"/>
  <c r="W531" i="1"/>
  <c r="V531" i="1"/>
  <c r="U531" i="1"/>
  <c r="T531" i="1"/>
  <c r="S531" i="1"/>
  <c r="R531" i="1"/>
  <c r="Q531" i="1"/>
  <c r="P531" i="1"/>
  <c r="U530" i="1"/>
  <c r="T530" i="1"/>
  <c r="S530" i="1"/>
  <c r="R530" i="1"/>
  <c r="Q530" i="1"/>
  <c r="P530" i="1"/>
  <c r="W529" i="1"/>
  <c r="V529" i="1"/>
  <c r="U529" i="1"/>
  <c r="T529" i="1"/>
  <c r="S529" i="1"/>
  <c r="R529" i="1"/>
  <c r="Q529" i="1"/>
  <c r="P529" i="1"/>
  <c r="U528" i="1"/>
  <c r="T528" i="1"/>
  <c r="S528" i="1"/>
  <c r="R528" i="1"/>
  <c r="Q528" i="1"/>
  <c r="P528" i="1"/>
  <c r="U527" i="1"/>
  <c r="T527" i="1"/>
  <c r="S527" i="1"/>
  <c r="R527" i="1"/>
  <c r="Q527" i="1"/>
  <c r="P527" i="1"/>
  <c r="U526" i="1"/>
  <c r="T526" i="1"/>
  <c r="S526" i="1"/>
  <c r="R526" i="1"/>
  <c r="Q526" i="1"/>
  <c r="P526" i="1"/>
  <c r="U525" i="1"/>
  <c r="T525" i="1"/>
  <c r="S525" i="1"/>
  <c r="R525" i="1"/>
  <c r="Q525" i="1"/>
  <c r="P525" i="1"/>
  <c r="U524" i="1"/>
  <c r="T524" i="1"/>
  <c r="S524" i="1"/>
  <c r="R524" i="1"/>
  <c r="Q524" i="1"/>
  <c r="P524" i="1"/>
  <c r="U523" i="1"/>
  <c r="T523" i="1"/>
  <c r="S523" i="1"/>
  <c r="R523" i="1"/>
  <c r="Q523" i="1"/>
  <c r="P523" i="1"/>
  <c r="U522" i="1"/>
  <c r="T522" i="1"/>
  <c r="S522" i="1"/>
  <c r="R522" i="1"/>
  <c r="Q522" i="1"/>
  <c r="P522" i="1"/>
  <c r="U521" i="1"/>
  <c r="T521" i="1"/>
  <c r="S521" i="1"/>
  <c r="R521" i="1"/>
  <c r="Q521" i="1"/>
  <c r="P521" i="1"/>
  <c r="U520" i="1"/>
  <c r="T520" i="1"/>
  <c r="S520" i="1"/>
  <c r="R520" i="1"/>
  <c r="Q520" i="1"/>
  <c r="P520" i="1"/>
  <c r="U519" i="1"/>
  <c r="T519" i="1"/>
  <c r="S519" i="1"/>
  <c r="R519" i="1"/>
  <c r="Q519" i="1"/>
  <c r="P519" i="1"/>
  <c r="W518" i="1"/>
  <c r="V518" i="1"/>
  <c r="U518" i="1"/>
  <c r="T518" i="1"/>
  <c r="S518" i="1"/>
  <c r="R518" i="1"/>
  <c r="Q518" i="1"/>
  <c r="P518" i="1"/>
  <c r="U517" i="1"/>
  <c r="T517" i="1"/>
  <c r="S517" i="1"/>
  <c r="R517" i="1"/>
  <c r="Q517" i="1"/>
  <c r="P517" i="1"/>
  <c r="W516" i="1"/>
  <c r="V516" i="1"/>
  <c r="U516" i="1"/>
  <c r="T516" i="1"/>
  <c r="S516" i="1"/>
  <c r="R516" i="1"/>
  <c r="Q516" i="1"/>
  <c r="P516" i="1"/>
  <c r="U515" i="1"/>
  <c r="T515" i="1"/>
  <c r="S515" i="1"/>
  <c r="R515" i="1"/>
  <c r="Q515" i="1"/>
  <c r="P515" i="1"/>
  <c r="U514" i="1"/>
  <c r="T514" i="1"/>
  <c r="S514" i="1"/>
  <c r="R514" i="1"/>
  <c r="Q514" i="1"/>
  <c r="P514" i="1"/>
  <c r="U513" i="1"/>
  <c r="T513" i="1"/>
  <c r="S513" i="1"/>
  <c r="R513" i="1"/>
  <c r="Q513" i="1"/>
  <c r="P513" i="1"/>
  <c r="U512" i="1"/>
  <c r="T512" i="1"/>
  <c r="S512" i="1"/>
  <c r="R512" i="1"/>
  <c r="Q512" i="1"/>
  <c r="P512" i="1"/>
  <c r="U511" i="1"/>
  <c r="T511" i="1"/>
  <c r="S511" i="1"/>
  <c r="R511" i="1"/>
  <c r="Q511" i="1"/>
  <c r="P511" i="1"/>
  <c r="U510" i="1"/>
  <c r="T510" i="1"/>
  <c r="S510" i="1"/>
  <c r="R510" i="1"/>
  <c r="Q510" i="1"/>
  <c r="P510" i="1"/>
  <c r="U509" i="1"/>
  <c r="T509" i="1"/>
  <c r="S509" i="1"/>
  <c r="R509" i="1"/>
  <c r="Q509" i="1"/>
  <c r="P509" i="1"/>
  <c r="U508" i="1"/>
  <c r="T508" i="1"/>
  <c r="S508" i="1"/>
  <c r="R508" i="1"/>
  <c r="Q508" i="1"/>
  <c r="P508" i="1"/>
  <c r="U507" i="1"/>
  <c r="T507" i="1"/>
  <c r="S507" i="1"/>
  <c r="R507" i="1"/>
  <c r="Q507" i="1"/>
  <c r="P507" i="1"/>
  <c r="U506" i="1"/>
  <c r="T506" i="1"/>
  <c r="S506" i="1"/>
  <c r="R506" i="1"/>
  <c r="Q506" i="1"/>
  <c r="P506" i="1"/>
  <c r="U505" i="1"/>
  <c r="T505" i="1"/>
  <c r="S505" i="1"/>
  <c r="R505" i="1"/>
  <c r="Q505" i="1"/>
  <c r="P505" i="1"/>
  <c r="U504" i="1"/>
  <c r="T504" i="1"/>
  <c r="S504" i="1"/>
  <c r="R504" i="1"/>
  <c r="Q504" i="1"/>
  <c r="P504" i="1"/>
  <c r="W503" i="1"/>
  <c r="V503" i="1"/>
  <c r="U503" i="1"/>
  <c r="T503" i="1"/>
  <c r="S503" i="1"/>
  <c r="R503" i="1"/>
  <c r="Q503" i="1"/>
  <c r="P503" i="1"/>
  <c r="U502" i="1"/>
  <c r="T502" i="1"/>
  <c r="S502" i="1"/>
  <c r="R502" i="1"/>
  <c r="Q502" i="1"/>
  <c r="P502" i="1"/>
  <c r="U501" i="1"/>
  <c r="T501" i="1"/>
  <c r="S501" i="1"/>
  <c r="R501" i="1"/>
  <c r="Q501" i="1"/>
  <c r="P501" i="1"/>
  <c r="U500" i="1"/>
  <c r="T500" i="1"/>
  <c r="S500" i="1"/>
  <c r="R500" i="1"/>
  <c r="Q500" i="1"/>
  <c r="P500" i="1"/>
  <c r="U499" i="1"/>
  <c r="T499" i="1"/>
  <c r="S499" i="1"/>
  <c r="R499" i="1"/>
  <c r="Q499" i="1"/>
  <c r="P499" i="1"/>
  <c r="U498" i="1"/>
  <c r="T498" i="1"/>
  <c r="S498" i="1"/>
  <c r="R498" i="1"/>
  <c r="Q498" i="1"/>
  <c r="P498" i="1"/>
  <c r="U497" i="1"/>
  <c r="T497" i="1"/>
  <c r="S497" i="1"/>
  <c r="R497" i="1"/>
  <c r="Q497" i="1"/>
  <c r="P497" i="1"/>
  <c r="W496" i="1"/>
  <c r="V496" i="1"/>
  <c r="U496" i="1"/>
  <c r="T496" i="1"/>
  <c r="S496" i="1"/>
  <c r="R496" i="1"/>
  <c r="Q496" i="1"/>
  <c r="P496" i="1"/>
  <c r="U495" i="1"/>
  <c r="T495" i="1"/>
  <c r="S495" i="1"/>
  <c r="R495" i="1"/>
  <c r="Q495" i="1"/>
  <c r="P495" i="1"/>
  <c r="U494" i="1"/>
  <c r="T494" i="1"/>
  <c r="S494" i="1"/>
  <c r="R494" i="1"/>
  <c r="Q494" i="1"/>
  <c r="P494" i="1"/>
  <c r="W493" i="1"/>
  <c r="V493" i="1"/>
  <c r="U493" i="1"/>
  <c r="T493" i="1"/>
  <c r="S493" i="1"/>
  <c r="R493" i="1"/>
  <c r="Q493" i="1"/>
  <c r="P493" i="1"/>
  <c r="H493" i="1"/>
  <c r="I493" i="1" s="1"/>
  <c r="U492" i="1"/>
  <c r="T492" i="1"/>
  <c r="S492" i="1"/>
  <c r="R492" i="1"/>
  <c r="Q492" i="1"/>
  <c r="P492" i="1"/>
  <c r="U491" i="1"/>
  <c r="T491" i="1"/>
  <c r="S491" i="1"/>
  <c r="R491" i="1"/>
  <c r="Q491" i="1"/>
  <c r="P491" i="1"/>
  <c r="W490" i="1"/>
  <c r="V490" i="1"/>
  <c r="U490" i="1"/>
  <c r="T490" i="1"/>
  <c r="S490" i="1"/>
  <c r="R490" i="1"/>
  <c r="Q490" i="1"/>
  <c r="P490" i="1"/>
  <c r="H490" i="1"/>
  <c r="I490" i="1" s="1"/>
  <c r="U489" i="1"/>
  <c r="T489" i="1"/>
  <c r="S489" i="1"/>
  <c r="R489" i="1"/>
  <c r="Q489" i="1"/>
  <c r="P489" i="1"/>
  <c r="U488" i="1"/>
  <c r="T488" i="1"/>
  <c r="S488" i="1"/>
  <c r="R488" i="1"/>
  <c r="Q488" i="1"/>
  <c r="P488" i="1"/>
  <c r="W487" i="1"/>
  <c r="V487" i="1"/>
  <c r="U487" i="1"/>
  <c r="T487" i="1"/>
  <c r="S487" i="1"/>
  <c r="R487" i="1"/>
  <c r="Q487" i="1"/>
  <c r="P487" i="1"/>
  <c r="H487" i="1"/>
  <c r="I487" i="1" s="1"/>
  <c r="U486" i="1"/>
  <c r="T486" i="1"/>
  <c r="S486" i="1"/>
  <c r="R486" i="1"/>
  <c r="Q486" i="1"/>
  <c r="P486" i="1"/>
  <c r="U485" i="1"/>
  <c r="T485" i="1"/>
  <c r="S485" i="1"/>
  <c r="R485" i="1"/>
  <c r="Q485" i="1"/>
  <c r="P485" i="1"/>
  <c r="U484" i="1"/>
  <c r="T484" i="1"/>
  <c r="S484" i="1"/>
  <c r="R484" i="1"/>
  <c r="Q484" i="1"/>
  <c r="P484" i="1"/>
  <c r="U483" i="1"/>
  <c r="T483" i="1"/>
  <c r="S483" i="1"/>
  <c r="R483" i="1"/>
  <c r="Q483" i="1"/>
  <c r="P483" i="1"/>
  <c r="U482" i="1"/>
  <c r="T482" i="1"/>
  <c r="S482" i="1"/>
  <c r="R482" i="1"/>
  <c r="Q482" i="1"/>
  <c r="P482" i="1"/>
  <c r="W481" i="1"/>
  <c r="V481" i="1"/>
  <c r="U481" i="1"/>
  <c r="T481" i="1"/>
  <c r="S481" i="1"/>
  <c r="R481" i="1"/>
  <c r="Q481" i="1"/>
  <c r="P481" i="1"/>
  <c r="H481" i="1"/>
  <c r="I481" i="1" s="1"/>
  <c r="U480" i="1"/>
  <c r="T480" i="1"/>
  <c r="S480" i="1"/>
  <c r="R480" i="1"/>
  <c r="Q480" i="1"/>
  <c r="P480" i="1"/>
  <c r="U479" i="1"/>
  <c r="T479" i="1"/>
  <c r="S479" i="1"/>
  <c r="R479" i="1"/>
  <c r="Q479" i="1"/>
  <c r="P479" i="1"/>
  <c r="U478" i="1"/>
  <c r="T478" i="1"/>
  <c r="S478" i="1"/>
  <c r="R478" i="1"/>
  <c r="Q478" i="1"/>
  <c r="P478" i="1"/>
  <c r="U477" i="1"/>
  <c r="T477" i="1"/>
  <c r="S477" i="1"/>
  <c r="R477" i="1"/>
  <c r="Q477" i="1"/>
  <c r="P477" i="1"/>
  <c r="U476" i="1"/>
  <c r="T476" i="1"/>
  <c r="S476" i="1"/>
  <c r="R476" i="1"/>
  <c r="Q476" i="1"/>
  <c r="P476" i="1"/>
  <c r="U475" i="1"/>
  <c r="T475" i="1"/>
  <c r="S475" i="1"/>
  <c r="R475" i="1"/>
  <c r="Q475" i="1"/>
  <c r="P475" i="1"/>
  <c r="U474" i="1"/>
  <c r="T474" i="1"/>
  <c r="S474" i="1"/>
  <c r="R474" i="1"/>
  <c r="Q474" i="1"/>
  <c r="P474" i="1"/>
  <c r="U473" i="1"/>
  <c r="T473" i="1"/>
  <c r="S473" i="1"/>
  <c r="R473" i="1"/>
  <c r="Q473" i="1"/>
  <c r="P473" i="1"/>
  <c r="U472" i="1"/>
  <c r="T472" i="1"/>
  <c r="S472" i="1"/>
  <c r="R472" i="1"/>
  <c r="Q472" i="1"/>
  <c r="P472" i="1"/>
  <c r="U471" i="1"/>
  <c r="T471" i="1"/>
  <c r="S471" i="1"/>
  <c r="R471" i="1"/>
  <c r="Q471" i="1"/>
  <c r="P471" i="1"/>
  <c r="U470" i="1"/>
  <c r="T470" i="1"/>
  <c r="S470" i="1"/>
  <c r="R470" i="1"/>
  <c r="Q470" i="1"/>
  <c r="P470" i="1"/>
  <c r="U469" i="1"/>
  <c r="T469" i="1"/>
  <c r="S469" i="1"/>
  <c r="R469" i="1"/>
  <c r="Q469" i="1"/>
  <c r="P469" i="1"/>
  <c r="U468" i="1"/>
  <c r="T468" i="1"/>
  <c r="S468" i="1"/>
  <c r="R468" i="1"/>
  <c r="Q468" i="1"/>
  <c r="P468" i="1"/>
  <c r="U467" i="1"/>
  <c r="T467" i="1"/>
  <c r="S467" i="1"/>
  <c r="R467" i="1"/>
  <c r="Q467" i="1"/>
  <c r="P467" i="1"/>
  <c r="U466" i="1"/>
  <c r="T466" i="1"/>
  <c r="S466" i="1"/>
  <c r="R466" i="1"/>
  <c r="Q466" i="1"/>
  <c r="P466" i="1"/>
  <c r="W465" i="1"/>
  <c r="V465" i="1"/>
  <c r="U465" i="1"/>
  <c r="T465" i="1"/>
  <c r="S465" i="1"/>
  <c r="R465" i="1"/>
  <c r="Q465" i="1"/>
  <c r="P465" i="1"/>
  <c r="H465" i="1"/>
  <c r="I465" i="1" s="1"/>
  <c r="W464" i="1"/>
  <c r="V464" i="1"/>
  <c r="U464" i="1"/>
  <c r="T464" i="1"/>
  <c r="S464" i="1"/>
  <c r="R464" i="1"/>
  <c r="Q464" i="1"/>
  <c r="P464" i="1"/>
  <c r="H464" i="1"/>
  <c r="I464" i="1" s="1"/>
  <c r="W463" i="1"/>
  <c r="V463" i="1"/>
  <c r="U463" i="1"/>
  <c r="T463" i="1"/>
  <c r="S463" i="1"/>
  <c r="R463" i="1"/>
  <c r="Q463" i="1"/>
  <c r="P463" i="1"/>
  <c r="H463" i="1"/>
  <c r="I463" i="1" s="1"/>
  <c r="W462" i="1"/>
  <c r="V462" i="1"/>
  <c r="U462" i="1"/>
  <c r="T462" i="1"/>
  <c r="S462" i="1"/>
  <c r="R462" i="1"/>
  <c r="Q462" i="1"/>
  <c r="P462" i="1"/>
  <c r="H462" i="1"/>
  <c r="I462" i="1" s="1"/>
  <c r="U461" i="1"/>
  <c r="T461" i="1"/>
  <c r="S461" i="1"/>
  <c r="R461" i="1"/>
  <c r="Q461" i="1"/>
  <c r="P461" i="1"/>
  <c r="U460" i="1"/>
  <c r="T460" i="1"/>
  <c r="S460" i="1"/>
  <c r="R460" i="1"/>
  <c r="Q460" i="1"/>
  <c r="P460" i="1"/>
  <c r="U459" i="1"/>
  <c r="T459" i="1"/>
  <c r="S459" i="1"/>
  <c r="R459" i="1"/>
  <c r="Q459" i="1"/>
  <c r="P459" i="1"/>
  <c r="U458" i="1"/>
  <c r="T458" i="1"/>
  <c r="S458" i="1"/>
  <c r="R458" i="1"/>
  <c r="Q458" i="1"/>
  <c r="P458" i="1"/>
  <c r="U457" i="1"/>
  <c r="T457" i="1"/>
  <c r="S457" i="1"/>
  <c r="R457" i="1"/>
  <c r="Q457" i="1"/>
  <c r="P457" i="1"/>
  <c r="W456" i="1"/>
  <c r="V456" i="1"/>
  <c r="U456" i="1"/>
  <c r="T456" i="1"/>
  <c r="S456" i="1"/>
  <c r="R456" i="1"/>
  <c r="Q456" i="1"/>
  <c r="P456" i="1"/>
  <c r="H456" i="1"/>
  <c r="I456" i="1" s="1"/>
  <c r="U455" i="1"/>
  <c r="T455" i="1"/>
  <c r="S455" i="1"/>
  <c r="R455" i="1"/>
  <c r="Q455" i="1"/>
  <c r="P455" i="1"/>
  <c r="U454" i="1"/>
  <c r="T454" i="1"/>
  <c r="S454" i="1"/>
  <c r="R454" i="1"/>
  <c r="Q454" i="1"/>
  <c r="P454" i="1"/>
  <c r="U453" i="1"/>
  <c r="T453" i="1"/>
  <c r="S453" i="1"/>
  <c r="R453" i="1"/>
  <c r="Q453" i="1"/>
  <c r="P453" i="1"/>
  <c r="U452" i="1"/>
  <c r="T452" i="1"/>
  <c r="S452" i="1"/>
  <c r="R452" i="1"/>
  <c r="Q452" i="1"/>
  <c r="P452" i="1"/>
  <c r="U451" i="1"/>
  <c r="T451" i="1"/>
  <c r="S451" i="1"/>
  <c r="R451" i="1"/>
  <c r="Q451" i="1"/>
  <c r="P451" i="1"/>
  <c r="U450" i="1"/>
  <c r="T450" i="1"/>
  <c r="S450" i="1"/>
  <c r="R450" i="1"/>
  <c r="Q450" i="1"/>
  <c r="P450" i="1"/>
  <c r="W449" i="1"/>
  <c r="V449" i="1"/>
  <c r="U449" i="1"/>
  <c r="T449" i="1"/>
  <c r="S449" i="1"/>
  <c r="R449" i="1"/>
  <c r="Q449" i="1"/>
  <c r="P449" i="1"/>
  <c r="W448" i="1"/>
  <c r="V448" i="1"/>
  <c r="U448" i="1"/>
  <c r="T448" i="1"/>
  <c r="S448" i="1"/>
  <c r="R448" i="1"/>
  <c r="Q448" i="1"/>
  <c r="P448" i="1"/>
  <c r="U447" i="1"/>
  <c r="T447" i="1"/>
  <c r="S447" i="1"/>
  <c r="R447" i="1"/>
  <c r="Q447" i="1"/>
  <c r="P447" i="1"/>
  <c r="U446" i="1"/>
  <c r="T446" i="1"/>
  <c r="S446" i="1"/>
  <c r="R446" i="1"/>
  <c r="Q446" i="1"/>
  <c r="P446" i="1"/>
  <c r="U445" i="1"/>
  <c r="T445" i="1"/>
  <c r="S445" i="1"/>
  <c r="R445" i="1"/>
  <c r="Q445" i="1"/>
  <c r="P445" i="1"/>
  <c r="U444" i="1"/>
  <c r="T444" i="1"/>
  <c r="S444" i="1"/>
  <c r="R444" i="1"/>
  <c r="Q444" i="1"/>
  <c r="P444" i="1"/>
  <c r="W443" i="1"/>
  <c r="V443" i="1"/>
  <c r="U443" i="1"/>
  <c r="T443" i="1"/>
  <c r="S443" i="1"/>
  <c r="R443" i="1"/>
  <c r="Q443" i="1"/>
  <c r="P443" i="1"/>
  <c r="W442" i="1"/>
  <c r="V442" i="1"/>
  <c r="U442" i="1"/>
  <c r="T442" i="1"/>
  <c r="S442" i="1"/>
  <c r="R442" i="1"/>
  <c r="Q442" i="1"/>
  <c r="P442" i="1"/>
  <c r="H442" i="1"/>
  <c r="I442" i="1" s="1"/>
  <c r="U441" i="1"/>
  <c r="T441" i="1"/>
  <c r="S441" i="1"/>
  <c r="R441" i="1"/>
  <c r="Q441" i="1"/>
  <c r="P441" i="1"/>
  <c r="W440" i="1"/>
  <c r="V440" i="1"/>
  <c r="U440" i="1"/>
  <c r="T440" i="1"/>
  <c r="S440" i="1"/>
  <c r="R440" i="1"/>
  <c r="Q440" i="1"/>
  <c r="P440" i="1"/>
  <c r="H440" i="1"/>
  <c r="I440" i="1" s="1"/>
  <c r="U439" i="1"/>
  <c r="T439" i="1"/>
  <c r="S439" i="1"/>
  <c r="R439" i="1"/>
  <c r="Q439" i="1"/>
  <c r="P439" i="1"/>
  <c r="U438" i="1"/>
  <c r="T438" i="1"/>
  <c r="S438" i="1"/>
  <c r="R438" i="1"/>
  <c r="Q438" i="1"/>
  <c r="P438" i="1"/>
  <c r="W437" i="1"/>
  <c r="V437" i="1"/>
  <c r="U437" i="1"/>
  <c r="T437" i="1"/>
  <c r="S437" i="1"/>
  <c r="R437" i="1"/>
  <c r="Q437" i="1"/>
  <c r="P437" i="1"/>
  <c r="H437" i="1"/>
  <c r="I437" i="1" s="1"/>
  <c r="U436" i="1"/>
  <c r="T436" i="1"/>
  <c r="S436" i="1"/>
  <c r="R436" i="1"/>
  <c r="Q436" i="1"/>
  <c r="P436" i="1"/>
  <c r="W435" i="1"/>
  <c r="V435" i="1"/>
  <c r="U435" i="1"/>
  <c r="T435" i="1"/>
  <c r="S435" i="1"/>
  <c r="R435" i="1"/>
  <c r="Q435" i="1"/>
  <c r="P435" i="1"/>
  <c r="U434" i="1"/>
  <c r="T434" i="1"/>
  <c r="S434" i="1"/>
  <c r="R434" i="1"/>
  <c r="Q434" i="1"/>
  <c r="P434" i="1"/>
  <c r="W433" i="1"/>
  <c r="V433" i="1"/>
  <c r="U433" i="1"/>
  <c r="T433" i="1"/>
  <c r="S433" i="1"/>
  <c r="R433" i="1"/>
  <c r="Q433" i="1"/>
  <c r="P433" i="1"/>
  <c r="H433" i="1"/>
  <c r="I433" i="1" s="1"/>
  <c r="U432" i="1"/>
  <c r="T432" i="1"/>
  <c r="S432" i="1"/>
  <c r="R432" i="1"/>
  <c r="Q432" i="1"/>
  <c r="P432" i="1"/>
  <c r="W431" i="1"/>
  <c r="V431" i="1"/>
  <c r="U431" i="1"/>
  <c r="T431" i="1"/>
  <c r="S431" i="1"/>
  <c r="R431" i="1"/>
  <c r="Q431" i="1"/>
  <c r="P431" i="1"/>
  <c r="H431" i="1"/>
  <c r="U430" i="1"/>
  <c r="T430" i="1"/>
  <c r="S430" i="1"/>
  <c r="R430" i="1"/>
  <c r="Q430" i="1"/>
  <c r="P430" i="1"/>
  <c r="H430" i="1"/>
  <c r="W429" i="1"/>
  <c r="V429" i="1"/>
  <c r="U429" i="1"/>
  <c r="T429" i="1"/>
  <c r="S429" i="1"/>
  <c r="R429" i="1"/>
  <c r="Q429" i="1"/>
  <c r="P429" i="1"/>
  <c r="H429" i="1"/>
  <c r="I429" i="1" s="1"/>
  <c r="U428" i="1"/>
  <c r="T428" i="1"/>
  <c r="S428" i="1"/>
  <c r="R428" i="1"/>
  <c r="Q428" i="1"/>
  <c r="P428" i="1"/>
  <c r="U427" i="1"/>
  <c r="T427" i="1"/>
  <c r="S427" i="1"/>
  <c r="R427" i="1"/>
  <c r="Q427" i="1"/>
  <c r="P427" i="1"/>
  <c r="W426" i="1"/>
  <c r="V426" i="1"/>
  <c r="U426" i="1"/>
  <c r="T426" i="1"/>
  <c r="S426" i="1"/>
  <c r="R426" i="1"/>
  <c r="Q426" i="1"/>
  <c r="P426" i="1"/>
  <c r="U425" i="1"/>
  <c r="T425" i="1"/>
  <c r="S425" i="1"/>
  <c r="R425" i="1"/>
  <c r="Q425" i="1"/>
  <c r="P425" i="1"/>
  <c r="U424" i="1"/>
  <c r="T424" i="1"/>
  <c r="S424" i="1"/>
  <c r="R424" i="1"/>
  <c r="Q424" i="1"/>
  <c r="P424" i="1"/>
  <c r="U423" i="1"/>
  <c r="T423" i="1"/>
  <c r="S423" i="1"/>
  <c r="R423" i="1"/>
  <c r="Q423" i="1"/>
  <c r="P423" i="1"/>
  <c r="U422" i="1"/>
  <c r="T422" i="1"/>
  <c r="S422" i="1"/>
  <c r="R422" i="1"/>
  <c r="Q422" i="1"/>
  <c r="P422" i="1"/>
  <c r="U421" i="1"/>
  <c r="T421" i="1"/>
  <c r="S421" i="1"/>
  <c r="R421" i="1"/>
  <c r="Q421" i="1"/>
  <c r="P421" i="1"/>
  <c r="U420" i="1"/>
  <c r="T420" i="1"/>
  <c r="S420" i="1"/>
  <c r="R420" i="1"/>
  <c r="Q420" i="1"/>
  <c r="P420" i="1"/>
  <c r="U419" i="1"/>
  <c r="T419" i="1"/>
  <c r="S419" i="1"/>
  <c r="R419" i="1"/>
  <c r="Q419" i="1"/>
  <c r="P419" i="1"/>
  <c r="U418" i="1"/>
  <c r="T418" i="1"/>
  <c r="S418" i="1"/>
  <c r="R418" i="1"/>
  <c r="Q418" i="1"/>
  <c r="P418" i="1"/>
  <c r="U417" i="1"/>
  <c r="T417" i="1"/>
  <c r="S417" i="1"/>
  <c r="R417" i="1"/>
  <c r="Q417" i="1"/>
  <c r="P417" i="1"/>
  <c r="U416" i="1"/>
  <c r="T416" i="1"/>
  <c r="S416" i="1"/>
  <c r="R416" i="1"/>
  <c r="Q416" i="1"/>
  <c r="P416" i="1"/>
  <c r="U415" i="1"/>
  <c r="T415" i="1"/>
  <c r="S415" i="1"/>
  <c r="R415" i="1"/>
  <c r="Q415" i="1"/>
  <c r="P415" i="1"/>
  <c r="U414" i="1"/>
  <c r="T414" i="1"/>
  <c r="S414" i="1"/>
  <c r="R414" i="1"/>
  <c r="Q414" i="1"/>
  <c r="P414" i="1"/>
  <c r="U413" i="1"/>
  <c r="T413" i="1"/>
  <c r="S413" i="1"/>
  <c r="R413" i="1"/>
  <c r="Q413" i="1"/>
  <c r="P413" i="1"/>
  <c r="W412" i="1"/>
  <c r="V412" i="1"/>
  <c r="U412" i="1"/>
  <c r="T412" i="1"/>
  <c r="S412" i="1"/>
  <c r="R412" i="1"/>
  <c r="Q412" i="1"/>
  <c r="P412" i="1"/>
  <c r="U411" i="1"/>
  <c r="T411" i="1"/>
  <c r="S411" i="1"/>
  <c r="R411" i="1"/>
  <c r="Q411" i="1"/>
  <c r="P411" i="1"/>
  <c r="U410" i="1"/>
  <c r="T410" i="1"/>
  <c r="S410" i="1"/>
  <c r="R410" i="1"/>
  <c r="Q410" i="1"/>
  <c r="P410" i="1"/>
  <c r="U409" i="1"/>
  <c r="T409" i="1"/>
  <c r="S409" i="1"/>
  <c r="R409" i="1"/>
  <c r="Q409" i="1"/>
  <c r="P409" i="1"/>
  <c r="U408" i="1"/>
  <c r="T408" i="1"/>
  <c r="S408" i="1"/>
  <c r="R408" i="1"/>
  <c r="Q408" i="1"/>
  <c r="P408" i="1"/>
  <c r="W407" i="1"/>
  <c r="V407" i="1"/>
  <c r="U407" i="1"/>
  <c r="T407" i="1"/>
  <c r="S407" i="1"/>
  <c r="R407" i="1"/>
  <c r="Q407" i="1"/>
  <c r="P407" i="1"/>
  <c r="U406" i="1"/>
  <c r="T406" i="1"/>
  <c r="S406" i="1"/>
  <c r="R406" i="1"/>
  <c r="Q406" i="1"/>
  <c r="P406" i="1"/>
  <c r="W405" i="1"/>
  <c r="V405" i="1"/>
  <c r="U405" i="1"/>
  <c r="T405" i="1"/>
  <c r="S405" i="1"/>
  <c r="R405" i="1"/>
  <c r="Q405" i="1"/>
  <c r="P405" i="1"/>
  <c r="W404" i="1"/>
  <c r="V404" i="1"/>
  <c r="U404" i="1"/>
  <c r="T404" i="1"/>
  <c r="S404" i="1"/>
  <c r="R404" i="1"/>
  <c r="Q404" i="1"/>
  <c r="P404" i="1"/>
  <c r="U403" i="1"/>
  <c r="T403" i="1"/>
  <c r="S403" i="1"/>
  <c r="R403" i="1"/>
  <c r="Q403" i="1"/>
  <c r="P403" i="1"/>
  <c r="U402" i="1"/>
  <c r="T402" i="1"/>
  <c r="S402" i="1"/>
  <c r="R402" i="1"/>
  <c r="Q402" i="1"/>
  <c r="P402" i="1"/>
  <c r="W401" i="1"/>
  <c r="V401" i="1"/>
  <c r="U401" i="1"/>
  <c r="T401" i="1"/>
  <c r="S401" i="1"/>
  <c r="R401" i="1"/>
  <c r="Q401" i="1"/>
  <c r="P401" i="1"/>
  <c r="U400" i="1"/>
  <c r="T400" i="1"/>
  <c r="S400" i="1"/>
  <c r="R400" i="1"/>
  <c r="Q400" i="1"/>
  <c r="P400" i="1"/>
  <c r="W399" i="1"/>
  <c r="V399" i="1"/>
  <c r="U399" i="1"/>
  <c r="T399" i="1"/>
  <c r="S399" i="1"/>
  <c r="R399" i="1"/>
  <c r="Q399" i="1"/>
  <c r="P399" i="1"/>
  <c r="U398" i="1"/>
  <c r="T398" i="1"/>
  <c r="S398" i="1"/>
  <c r="R398" i="1"/>
  <c r="Q398" i="1"/>
  <c r="P398" i="1"/>
  <c r="W397" i="1"/>
  <c r="V397" i="1"/>
  <c r="U397" i="1"/>
  <c r="T397" i="1"/>
  <c r="S397" i="1"/>
  <c r="R397" i="1"/>
  <c r="Q397" i="1"/>
  <c r="P397" i="1"/>
  <c r="U396" i="1"/>
  <c r="T396" i="1"/>
  <c r="S396" i="1"/>
  <c r="R396" i="1"/>
  <c r="Q396" i="1"/>
  <c r="P396" i="1"/>
  <c r="U395" i="1"/>
  <c r="T395" i="1"/>
  <c r="S395" i="1"/>
  <c r="R395" i="1"/>
  <c r="Q395" i="1"/>
  <c r="P395" i="1"/>
  <c r="U394" i="1"/>
  <c r="T394" i="1"/>
  <c r="S394" i="1"/>
  <c r="R394" i="1"/>
  <c r="Q394" i="1"/>
  <c r="P394" i="1"/>
  <c r="W393" i="1"/>
  <c r="V393" i="1"/>
  <c r="U393" i="1"/>
  <c r="T393" i="1"/>
  <c r="S393" i="1"/>
  <c r="R393" i="1"/>
  <c r="Q393" i="1"/>
  <c r="P393" i="1"/>
  <c r="W392" i="1"/>
  <c r="V392" i="1"/>
  <c r="U392" i="1"/>
  <c r="T392" i="1"/>
  <c r="S392" i="1"/>
  <c r="R392" i="1"/>
  <c r="Q392" i="1"/>
  <c r="P392" i="1"/>
  <c r="U391" i="1"/>
  <c r="T391" i="1"/>
  <c r="S391" i="1"/>
  <c r="R391" i="1"/>
  <c r="Q391" i="1"/>
  <c r="P391" i="1"/>
  <c r="U390" i="1"/>
  <c r="T390" i="1"/>
  <c r="S390" i="1"/>
  <c r="R390" i="1"/>
  <c r="Q390" i="1"/>
  <c r="P390" i="1"/>
  <c r="U389" i="1"/>
  <c r="T389" i="1"/>
  <c r="S389" i="1"/>
  <c r="R389" i="1"/>
  <c r="Q389" i="1"/>
  <c r="P389" i="1"/>
  <c r="U388" i="1"/>
  <c r="T388" i="1"/>
  <c r="S388" i="1"/>
  <c r="R388" i="1"/>
  <c r="Q388" i="1"/>
  <c r="P388" i="1"/>
  <c r="W387" i="1"/>
  <c r="V387" i="1"/>
  <c r="U387" i="1"/>
  <c r="T387" i="1"/>
  <c r="S387" i="1"/>
  <c r="R387" i="1"/>
  <c r="Q387" i="1"/>
  <c r="P387" i="1"/>
  <c r="W386" i="1"/>
  <c r="V386" i="1"/>
  <c r="U386" i="1"/>
  <c r="T386" i="1"/>
  <c r="S386" i="1"/>
  <c r="R386" i="1"/>
  <c r="Q386" i="1"/>
  <c r="P386" i="1"/>
  <c r="W385" i="1"/>
  <c r="V385" i="1"/>
  <c r="U385" i="1"/>
  <c r="T385" i="1"/>
  <c r="S385" i="1"/>
  <c r="R385" i="1"/>
  <c r="Q385" i="1"/>
  <c r="P385" i="1"/>
  <c r="W384" i="1"/>
  <c r="V384" i="1"/>
  <c r="U384" i="1"/>
  <c r="T384" i="1"/>
  <c r="S384" i="1"/>
  <c r="R384" i="1"/>
  <c r="Q384" i="1"/>
  <c r="P384" i="1"/>
  <c r="U383" i="1"/>
  <c r="T383" i="1"/>
  <c r="S383" i="1"/>
  <c r="R383" i="1"/>
  <c r="Q383" i="1"/>
  <c r="P383" i="1"/>
  <c r="U382" i="1"/>
  <c r="T382" i="1"/>
  <c r="S382" i="1"/>
  <c r="R382" i="1"/>
  <c r="Q382" i="1"/>
  <c r="P382" i="1"/>
  <c r="U381" i="1"/>
  <c r="T381" i="1"/>
  <c r="S381" i="1"/>
  <c r="R381" i="1"/>
  <c r="Q381" i="1"/>
  <c r="P381" i="1"/>
  <c r="W380" i="1"/>
  <c r="V380" i="1"/>
  <c r="U380" i="1"/>
  <c r="T380" i="1"/>
  <c r="S380" i="1"/>
  <c r="R380" i="1"/>
  <c r="Q380" i="1"/>
  <c r="P380" i="1"/>
  <c r="U379" i="1"/>
  <c r="T379" i="1"/>
  <c r="S379" i="1"/>
  <c r="R379" i="1"/>
  <c r="Q379" i="1"/>
  <c r="P379" i="1"/>
  <c r="W378" i="1"/>
  <c r="V378" i="1"/>
  <c r="U378" i="1"/>
  <c r="T378" i="1"/>
  <c r="S378" i="1"/>
  <c r="R378" i="1"/>
  <c r="Q378" i="1"/>
  <c r="P378" i="1"/>
  <c r="U377" i="1"/>
  <c r="T377" i="1"/>
  <c r="S377" i="1"/>
  <c r="R377" i="1"/>
  <c r="Q377" i="1"/>
  <c r="P377" i="1"/>
  <c r="U376" i="1"/>
  <c r="T376" i="1"/>
  <c r="S376" i="1"/>
  <c r="R376" i="1"/>
  <c r="Q376" i="1"/>
  <c r="P376" i="1"/>
  <c r="W375" i="1"/>
  <c r="V375" i="1"/>
  <c r="U375" i="1"/>
  <c r="T375" i="1"/>
  <c r="S375" i="1"/>
  <c r="R375" i="1"/>
  <c r="Q375" i="1"/>
  <c r="P375" i="1"/>
  <c r="U374" i="1"/>
  <c r="T374" i="1"/>
  <c r="S374" i="1"/>
  <c r="R374" i="1"/>
  <c r="Q374" i="1"/>
  <c r="P374" i="1"/>
  <c r="U373" i="1"/>
  <c r="T373" i="1"/>
  <c r="S373" i="1"/>
  <c r="R373" i="1"/>
  <c r="Q373" i="1"/>
  <c r="P373" i="1"/>
  <c r="U372" i="1"/>
  <c r="T372" i="1"/>
  <c r="S372" i="1"/>
  <c r="R372" i="1"/>
  <c r="Q372" i="1"/>
  <c r="P372" i="1"/>
  <c r="U371" i="1"/>
  <c r="T371" i="1"/>
  <c r="S371" i="1"/>
  <c r="R371" i="1"/>
  <c r="Q371" i="1"/>
  <c r="P371" i="1"/>
  <c r="U370" i="1"/>
  <c r="T370" i="1"/>
  <c r="S370" i="1"/>
  <c r="R370" i="1"/>
  <c r="Q370" i="1"/>
  <c r="P370" i="1"/>
  <c r="U369" i="1"/>
  <c r="T369" i="1"/>
  <c r="S369" i="1"/>
  <c r="R369" i="1"/>
  <c r="Q369" i="1"/>
  <c r="P369" i="1"/>
  <c r="U368" i="1"/>
  <c r="T368" i="1"/>
  <c r="S368" i="1"/>
  <c r="R368" i="1"/>
  <c r="Q368" i="1"/>
  <c r="P368" i="1"/>
  <c r="W367" i="1"/>
  <c r="V367" i="1"/>
  <c r="U367" i="1"/>
  <c r="T367" i="1"/>
  <c r="S367" i="1"/>
  <c r="R367" i="1"/>
  <c r="Q367" i="1"/>
  <c r="P367" i="1"/>
  <c r="U366" i="1"/>
  <c r="T366" i="1"/>
  <c r="S366" i="1"/>
  <c r="R366" i="1"/>
  <c r="Q366" i="1"/>
  <c r="P366" i="1"/>
  <c r="U365" i="1"/>
  <c r="T365" i="1"/>
  <c r="S365" i="1"/>
  <c r="R365" i="1"/>
  <c r="Q365" i="1"/>
  <c r="P365" i="1"/>
  <c r="U364" i="1"/>
  <c r="T364" i="1"/>
  <c r="S364" i="1"/>
  <c r="R364" i="1"/>
  <c r="Q364" i="1"/>
  <c r="P364" i="1"/>
  <c r="W363" i="1"/>
  <c r="V363" i="1"/>
  <c r="U363" i="1"/>
  <c r="T363" i="1"/>
  <c r="S363" i="1"/>
  <c r="R363" i="1"/>
  <c r="Q363" i="1"/>
  <c r="P363" i="1"/>
  <c r="W362" i="1"/>
  <c r="V362" i="1"/>
  <c r="U362" i="1"/>
  <c r="T362" i="1"/>
  <c r="S362" i="1"/>
  <c r="R362" i="1"/>
  <c r="Q362" i="1"/>
  <c r="P362" i="1"/>
  <c r="W361" i="1"/>
  <c r="V361" i="1"/>
  <c r="U361" i="1"/>
  <c r="T361" i="1"/>
  <c r="S361" i="1"/>
  <c r="R361" i="1"/>
  <c r="Q361" i="1"/>
  <c r="P361" i="1"/>
  <c r="U360" i="1"/>
  <c r="T360" i="1"/>
  <c r="S360" i="1"/>
  <c r="R360" i="1"/>
  <c r="Q360" i="1"/>
  <c r="P360" i="1"/>
  <c r="U359" i="1"/>
  <c r="T359" i="1"/>
  <c r="S359" i="1"/>
  <c r="R359" i="1"/>
  <c r="Q359" i="1"/>
  <c r="P359" i="1"/>
  <c r="W358" i="1"/>
  <c r="V358" i="1"/>
  <c r="U358" i="1"/>
  <c r="T358" i="1"/>
  <c r="S358" i="1"/>
  <c r="R358" i="1"/>
  <c r="Q358" i="1"/>
  <c r="P358" i="1"/>
  <c r="U357" i="1"/>
  <c r="T357" i="1"/>
  <c r="S357" i="1"/>
  <c r="R357" i="1"/>
  <c r="Q357" i="1"/>
  <c r="P357" i="1"/>
  <c r="W356" i="1"/>
  <c r="V356" i="1"/>
  <c r="U356" i="1"/>
  <c r="T356" i="1"/>
  <c r="S356" i="1"/>
  <c r="R356" i="1"/>
  <c r="Q356" i="1"/>
  <c r="P356" i="1"/>
  <c r="U355" i="1"/>
  <c r="T355" i="1"/>
  <c r="S355" i="1"/>
  <c r="R355" i="1"/>
  <c r="Q355" i="1"/>
  <c r="P355" i="1"/>
  <c r="U354" i="1"/>
  <c r="T354" i="1"/>
  <c r="S354" i="1"/>
  <c r="R354" i="1"/>
  <c r="Q354" i="1"/>
  <c r="P354" i="1"/>
  <c r="W353" i="1"/>
  <c r="V353" i="1"/>
  <c r="U353" i="1"/>
  <c r="T353" i="1"/>
  <c r="S353" i="1"/>
  <c r="R353" i="1"/>
  <c r="Q353" i="1"/>
  <c r="P353" i="1"/>
  <c r="U352" i="1"/>
  <c r="T352" i="1"/>
  <c r="S352" i="1"/>
  <c r="R352" i="1"/>
  <c r="Q352" i="1"/>
  <c r="P352" i="1"/>
  <c r="W351" i="1"/>
  <c r="V351" i="1"/>
  <c r="U351" i="1"/>
  <c r="T351" i="1"/>
  <c r="S351" i="1"/>
  <c r="R351" i="1"/>
  <c r="Q351" i="1"/>
  <c r="P351" i="1"/>
  <c r="W350" i="1"/>
  <c r="V350" i="1"/>
  <c r="U350" i="1"/>
  <c r="T350" i="1"/>
  <c r="S350" i="1"/>
  <c r="R350" i="1"/>
  <c r="Q350" i="1"/>
  <c r="P350" i="1"/>
  <c r="U349" i="1"/>
  <c r="T349" i="1"/>
  <c r="S349" i="1"/>
  <c r="R349" i="1"/>
  <c r="Q349" i="1"/>
  <c r="P349" i="1"/>
  <c r="W348" i="1"/>
  <c r="V348" i="1"/>
  <c r="U348" i="1"/>
  <c r="T348" i="1"/>
  <c r="S348" i="1"/>
  <c r="R348" i="1"/>
  <c r="Q348" i="1"/>
  <c r="P348" i="1"/>
  <c r="W347" i="1"/>
  <c r="V347" i="1"/>
  <c r="U347" i="1"/>
  <c r="T347" i="1"/>
  <c r="S347" i="1"/>
  <c r="R347" i="1"/>
  <c r="Q347" i="1"/>
  <c r="P347" i="1"/>
  <c r="U346" i="1"/>
  <c r="T346" i="1"/>
  <c r="S346" i="1"/>
  <c r="R346" i="1"/>
  <c r="Q346" i="1"/>
  <c r="P346" i="1"/>
  <c r="U345" i="1"/>
  <c r="T345" i="1"/>
  <c r="S345" i="1"/>
  <c r="R345" i="1"/>
  <c r="Q345" i="1"/>
  <c r="P345" i="1"/>
  <c r="U344" i="1"/>
  <c r="T344" i="1"/>
  <c r="S344" i="1"/>
  <c r="R344" i="1"/>
  <c r="Q344" i="1"/>
  <c r="P344" i="1"/>
  <c r="U343" i="1"/>
  <c r="T343" i="1"/>
  <c r="S343" i="1"/>
  <c r="R343" i="1"/>
  <c r="Q343" i="1"/>
  <c r="P343" i="1"/>
  <c r="U342" i="1"/>
  <c r="T342" i="1"/>
  <c r="S342" i="1"/>
  <c r="R342" i="1"/>
  <c r="Q342" i="1"/>
  <c r="P342" i="1"/>
  <c r="U341" i="1"/>
  <c r="T341" i="1"/>
  <c r="S341" i="1"/>
  <c r="R341" i="1"/>
  <c r="Q341" i="1"/>
  <c r="P341" i="1"/>
  <c r="U340" i="1"/>
  <c r="T340" i="1"/>
  <c r="S340" i="1"/>
  <c r="R340" i="1"/>
  <c r="Q340" i="1"/>
  <c r="P340" i="1"/>
  <c r="W339" i="1"/>
  <c r="V339" i="1"/>
  <c r="U339" i="1"/>
  <c r="T339" i="1"/>
  <c r="S339" i="1"/>
  <c r="R339" i="1"/>
  <c r="Q339" i="1"/>
  <c r="P339" i="1"/>
  <c r="U338" i="1"/>
  <c r="T338" i="1"/>
  <c r="S338" i="1"/>
  <c r="R338" i="1"/>
  <c r="Q338" i="1"/>
  <c r="P338" i="1"/>
  <c r="U337" i="1"/>
  <c r="T337" i="1"/>
  <c r="S337" i="1"/>
  <c r="R337" i="1"/>
  <c r="Q337" i="1"/>
  <c r="P337" i="1"/>
  <c r="U336" i="1"/>
  <c r="T336" i="1"/>
  <c r="S336" i="1"/>
  <c r="R336" i="1"/>
  <c r="Q336" i="1"/>
  <c r="P336" i="1"/>
  <c r="U335" i="1"/>
  <c r="T335" i="1"/>
  <c r="S335" i="1"/>
  <c r="R335" i="1"/>
  <c r="Q335" i="1"/>
  <c r="P335" i="1"/>
  <c r="U334" i="1"/>
  <c r="T334" i="1"/>
  <c r="S334" i="1"/>
  <c r="R334" i="1"/>
  <c r="Q334" i="1"/>
  <c r="P334" i="1"/>
  <c r="U333" i="1"/>
  <c r="T333" i="1"/>
  <c r="S333" i="1"/>
  <c r="R333" i="1"/>
  <c r="Q333" i="1"/>
  <c r="P333" i="1"/>
  <c r="U332" i="1"/>
  <c r="T332" i="1"/>
  <c r="S332" i="1"/>
  <c r="R332" i="1"/>
  <c r="Q332" i="1"/>
  <c r="P332" i="1"/>
  <c r="U331" i="1"/>
  <c r="T331" i="1"/>
  <c r="S331" i="1"/>
  <c r="R331" i="1"/>
  <c r="Q331" i="1"/>
  <c r="P331" i="1"/>
  <c r="U330" i="1"/>
  <c r="T330" i="1"/>
  <c r="S330" i="1"/>
  <c r="R330" i="1"/>
  <c r="Q330" i="1"/>
  <c r="P330" i="1"/>
  <c r="U329" i="1"/>
  <c r="T329" i="1"/>
  <c r="S329" i="1"/>
  <c r="R329" i="1"/>
  <c r="Q329" i="1"/>
  <c r="P329" i="1"/>
  <c r="U328" i="1"/>
  <c r="T328" i="1"/>
  <c r="S328" i="1"/>
  <c r="R328" i="1"/>
  <c r="Q328" i="1"/>
  <c r="P328" i="1"/>
  <c r="U327" i="1"/>
  <c r="T327" i="1"/>
  <c r="S327" i="1"/>
  <c r="R327" i="1"/>
  <c r="Q327" i="1"/>
  <c r="P327" i="1"/>
  <c r="W326" i="1"/>
  <c r="V326" i="1"/>
  <c r="U326" i="1"/>
  <c r="T326" i="1"/>
  <c r="S326" i="1"/>
  <c r="R326" i="1"/>
  <c r="Q326" i="1"/>
  <c r="P326" i="1"/>
  <c r="U325" i="1"/>
  <c r="T325" i="1"/>
  <c r="S325" i="1"/>
  <c r="R325" i="1"/>
  <c r="Q325" i="1"/>
  <c r="P325" i="1"/>
  <c r="U324" i="1"/>
  <c r="T324" i="1"/>
  <c r="S324" i="1"/>
  <c r="R324" i="1"/>
  <c r="Q324" i="1"/>
  <c r="P324" i="1"/>
  <c r="U323" i="1"/>
  <c r="T323" i="1"/>
  <c r="S323" i="1"/>
  <c r="R323" i="1"/>
  <c r="Q323" i="1"/>
  <c r="P323" i="1"/>
  <c r="W322" i="1"/>
  <c r="V322" i="1"/>
  <c r="U322" i="1"/>
  <c r="T322" i="1"/>
  <c r="S322" i="1"/>
  <c r="R322" i="1"/>
  <c r="Q322" i="1"/>
  <c r="P322" i="1"/>
  <c r="U321" i="1"/>
  <c r="T321" i="1"/>
  <c r="S321" i="1"/>
  <c r="R321" i="1"/>
  <c r="Q321" i="1"/>
  <c r="P321" i="1"/>
  <c r="U320" i="1"/>
  <c r="T320" i="1"/>
  <c r="S320" i="1"/>
  <c r="R320" i="1"/>
  <c r="Q320" i="1"/>
  <c r="P320" i="1"/>
  <c r="W319" i="1"/>
  <c r="V319" i="1"/>
  <c r="U319" i="1"/>
  <c r="T319" i="1"/>
  <c r="S319" i="1"/>
  <c r="R319" i="1"/>
  <c r="Q319" i="1"/>
  <c r="P319" i="1"/>
  <c r="U318" i="1"/>
  <c r="T318" i="1"/>
  <c r="S318" i="1"/>
  <c r="R318" i="1"/>
  <c r="Q318" i="1"/>
  <c r="P318" i="1"/>
  <c r="W317" i="1"/>
  <c r="V317" i="1"/>
  <c r="U317" i="1"/>
  <c r="T317" i="1"/>
  <c r="S317" i="1"/>
  <c r="R317" i="1"/>
  <c r="Q317" i="1"/>
  <c r="P317" i="1"/>
  <c r="U316" i="1"/>
  <c r="T316" i="1"/>
  <c r="S316" i="1"/>
  <c r="R316" i="1"/>
  <c r="Q316" i="1"/>
  <c r="P316" i="1"/>
  <c r="U315" i="1"/>
  <c r="T315" i="1"/>
  <c r="S315" i="1"/>
  <c r="R315" i="1"/>
  <c r="Q315" i="1"/>
  <c r="P315" i="1"/>
  <c r="U314" i="1"/>
  <c r="T314" i="1"/>
  <c r="S314" i="1"/>
  <c r="R314" i="1"/>
  <c r="Q314" i="1"/>
  <c r="P314" i="1"/>
  <c r="U313" i="1"/>
  <c r="T313" i="1"/>
  <c r="S313" i="1"/>
  <c r="R313" i="1"/>
  <c r="Q313" i="1"/>
  <c r="P313" i="1"/>
  <c r="U312" i="1"/>
  <c r="T312" i="1"/>
  <c r="S312" i="1"/>
  <c r="R312" i="1"/>
  <c r="Q312" i="1"/>
  <c r="P312" i="1"/>
  <c r="U311" i="1"/>
  <c r="T311" i="1"/>
  <c r="S311" i="1"/>
  <c r="R311" i="1"/>
  <c r="Q311" i="1"/>
  <c r="P311" i="1"/>
  <c r="U310" i="1"/>
  <c r="T310" i="1"/>
  <c r="S310" i="1"/>
  <c r="R310" i="1"/>
  <c r="Q310" i="1"/>
  <c r="P310" i="1"/>
  <c r="U309" i="1"/>
  <c r="T309" i="1"/>
  <c r="S309" i="1"/>
  <c r="R309" i="1"/>
  <c r="Q309" i="1"/>
  <c r="P309" i="1"/>
  <c r="U308" i="1"/>
  <c r="T308" i="1"/>
  <c r="S308" i="1"/>
  <c r="R308" i="1"/>
  <c r="Q308" i="1"/>
  <c r="P308" i="1"/>
  <c r="W307" i="1"/>
  <c r="V307" i="1"/>
  <c r="U307" i="1"/>
  <c r="T307" i="1"/>
  <c r="S307" i="1"/>
  <c r="R307" i="1"/>
  <c r="Q307" i="1"/>
  <c r="P307" i="1"/>
  <c r="W306" i="1"/>
  <c r="V306" i="1"/>
  <c r="U306" i="1"/>
  <c r="T306" i="1"/>
  <c r="S306" i="1"/>
  <c r="R306" i="1"/>
  <c r="Q306" i="1"/>
  <c r="P306" i="1"/>
  <c r="W305" i="1"/>
  <c r="V305" i="1"/>
  <c r="U305" i="1"/>
  <c r="T305" i="1"/>
  <c r="S305" i="1"/>
  <c r="R305" i="1"/>
  <c r="Q305" i="1"/>
  <c r="P305" i="1"/>
  <c r="W304" i="1"/>
  <c r="V304" i="1"/>
  <c r="U304" i="1"/>
  <c r="T304" i="1"/>
  <c r="S304" i="1"/>
  <c r="R304" i="1"/>
  <c r="Q304" i="1"/>
  <c r="P304" i="1"/>
  <c r="U303" i="1"/>
  <c r="T303" i="1"/>
  <c r="S303" i="1"/>
  <c r="R303" i="1"/>
  <c r="Q303" i="1"/>
  <c r="P303" i="1"/>
  <c r="U302" i="1"/>
  <c r="T302" i="1"/>
  <c r="S302" i="1"/>
  <c r="R302" i="1"/>
  <c r="Q302" i="1"/>
  <c r="P302" i="1"/>
  <c r="U301" i="1"/>
  <c r="T301" i="1"/>
  <c r="S301" i="1"/>
  <c r="R301" i="1"/>
  <c r="Q301" i="1"/>
  <c r="P301" i="1"/>
  <c r="U300" i="1"/>
  <c r="T300" i="1"/>
  <c r="S300" i="1"/>
  <c r="R300" i="1"/>
  <c r="Q300" i="1"/>
  <c r="P300" i="1"/>
  <c r="U299" i="1"/>
  <c r="T299" i="1"/>
  <c r="S299" i="1"/>
  <c r="R299" i="1"/>
  <c r="Q299" i="1"/>
  <c r="P299" i="1"/>
  <c r="W298" i="1"/>
  <c r="V298" i="1"/>
  <c r="U298" i="1"/>
  <c r="T298" i="1"/>
  <c r="S298" i="1"/>
  <c r="R298" i="1"/>
  <c r="Q298" i="1"/>
  <c r="P298" i="1"/>
  <c r="W297" i="1"/>
  <c r="V297" i="1"/>
  <c r="U297" i="1"/>
  <c r="T297" i="1"/>
  <c r="S297" i="1"/>
  <c r="R297" i="1"/>
  <c r="Q297" i="1"/>
  <c r="P297" i="1"/>
  <c r="W296" i="1"/>
  <c r="V296" i="1"/>
  <c r="U296" i="1"/>
  <c r="T296" i="1"/>
  <c r="S296" i="1"/>
  <c r="R296" i="1"/>
  <c r="Q296" i="1"/>
  <c r="P296" i="1"/>
  <c r="W295" i="1"/>
  <c r="V295" i="1"/>
  <c r="U295" i="1"/>
  <c r="T295" i="1"/>
  <c r="S295" i="1"/>
  <c r="R295" i="1"/>
  <c r="Q295" i="1"/>
  <c r="P295" i="1"/>
  <c r="U294" i="1"/>
  <c r="T294" i="1"/>
  <c r="S294" i="1"/>
  <c r="R294" i="1"/>
  <c r="Q294" i="1"/>
  <c r="P294" i="1"/>
  <c r="U293" i="1"/>
  <c r="T293" i="1"/>
  <c r="S293" i="1"/>
  <c r="R293" i="1"/>
  <c r="Q293" i="1"/>
  <c r="P293" i="1"/>
  <c r="U292" i="1"/>
  <c r="T292" i="1"/>
  <c r="S292" i="1"/>
  <c r="R292" i="1"/>
  <c r="Q292" i="1"/>
  <c r="P292" i="1"/>
  <c r="U291" i="1"/>
  <c r="T291" i="1"/>
  <c r="S291" i="1"/>
  <c r="R291" i="1"/>
  <c r="Q291" i="1"/>
  <c r="P291" i="1"/>
  <c r="W290" i="1"/>
  <c r="V290" i="1"/>
  <c r="U290" i="1"/>
  <c r="T290" i="1"/>
  <c r="S290" i="1"/>
  <c r="R290" i="1"/>
  <c r="Q290" i="1"/>
  <c r="P290" i="1"/>
  <c r="U289" i="1"/>
  <c r="T289" i="1"/>
  <c r="S289" i="1"/>
  <c r="R289" i="1"/>
  <c r="Q289" i="1"/>
  <c r="P289" i="1"/>
  <c r="U288" i="1"/>
  <c r="T288" i="1"/>
  <c r="S288" i="1"/>
  <c r="R288" i="1"/>
  <c r="Q288" i="1"/>
  <c r="P288" i="1"/>
  <c r="U287" i="1"/>
  <c r="T287" i="1"/>
  <c r="S287" i="1"/>
  <c r="R287" i="1"/>
  <c r="Q287" i="1"/>
  <c r="P287" i="1"/>
  <c r="W286" i="1"/>
  <c r="V286" i="1"/>
  <c r="U286" i="1"/>
  <c r="T286" i="1"/>
  <c r="S286" i="1"/>
  <c r="R286" i="1"/>
  <c r="Q286" i="1"/>
  <c r="P286" i="1"/>
  <c r="U285" i="1"/>
  <c r="T285" i="1"/>
  <c r="S285" i="1"/>
  <c r="R285" i="1"/>
  <c r="Q285" i="1"/>
  <c r="P285" i="1"/>
  <c r="W284" i="1"/>
  <c r="V284" i="1"/>
  <c r="U284" i="1"/>
  <c r="T284" i="1"/>
  <c r="S284" i="1"/>
  <c r="R284" i="1"/>
  <c r="Q284" i="1"/>
  <c r="P284" i="1"/>
  <c r="W283" i="1"/>
  <c r="V283" i="1"/>
  <c r="U283" i="1"/>
  <c r="T283" i="1"/>
  <c r="S283" i="1"/>
  <c r="R283" i="1"/>
  <c r="Q283" i="1"/>
  <c r="P283" i="1"/>
  <c r="U282" i="1"/>
  <c r="T282" i="1"/>
  <c r="S282" i="1"/>
  <c r="R282" i="1"/>
  <c r="Q282" i="1"/>
  <c r="P282" i="1"/>
  <c r="W281" i="1"/>
  <c r="V281" i="1"/>
  <c r="U281" i="1"/>
  <c r="T281" i="1"/>
  <c r="S281" i="1"/>
  <c r="R281" i="1"/>
  <c r="Q281" i="1"/>
  <c r="P281" i="1"/>
  <c r="W280" i="1"/>
  <c r="V280" i="1"/>
  <c r="U280" i="1"/>
  <c r="T280" i="1"/>
  <c r="S280" i="1"/>
  <c r="R280" i="1"/>
  <c r="Q280" i="1"/>
  <c r="P280" i="1"/>
  <c r="W279" i="1"/>
  <c r="V279" i="1"/>
  <c r="U279" i="1"/>
  <c r="T279" i="1"/>
  <c r="S279" i="1"/>
  <c r="R279" i="1"/>
  <c r="Q279" i="1"/>
  <c r="P279" i="1"/>
  <c r="U278" i="1"/>
  <c r="T278" i="1"/>
  <c r="S278" i="1"/>
  <c r="R278" i="1"/>
  <c r="Q278" i="1"/>
  <c r="P278" i="1"/>
  <c r="W277" i="1"/>
  <c r="V277" i="1"/>
  <c r="U277" i="1"/>
  <c r="T277" i="1"/>
  <c r="S277" i="1"/>
  <c r="R277" i="1"/>
  <c r="Q277" i="1"/>
  <c r="P277" i="1"/>
  <c r="W276" i="1"/>
  <c r="V276" i="1"/>
  <c r="U276" i="1"/>
  <c r="T276" i="1"/>
  <c r="S276" i="1"/>
  <c r="R276" i="1"/>
  <c r="Q276" i="1"/>
  <c r="P276" i="1"/>
  <c r="U275" i="1"/>
  <c r="T275" i="1"/>
  <c r="S275" i="1"/>
  <c r="R275" i="1"/>
  <c r="Q275" i="1"/>
  <c r="P275" i="1"/>
  <c r="U274" i="1"/>
  <c r="T274" i="1"/>
  <c r="S274" i="1"/>
  <c r="R274" i="1"/>
  <c r="Q274" i="1"/>
  <c r="P274" i="1"/>
  <c r="U273" i="1"/>
  <c r="T273" i="1"/>
  <c r="S273" i="1"/>
  <c r="R273" i="1"/>
  <c r="Q273" i="1"/>
  <c r="P273" i="1"/>
  <c r="U272" i="1"/>
  <c r="T272" i="1"/>
  <c r="S272" i="1"/>
  <c r="R272" i="1"/>
  <c r="Q272" i="1"/>
  <c r="P272" i="1"/>
  <c r="W271" i="1"/>
  <c r="V271" i="1"/>
  <c r="U271" i="1"/>
  <c r="T271" i="1"/>
  <c r="S271" i="1"/>
  <c r="R271" i="1"/>
  <c r="Q271" i="1"/>
  <c r="P271" i="1"/>
  <c r="W270" i="1"/>
  <c r="V270" i="1"/>
  <c r="U270" i="1"/>
  <c r="T270" i="1"/>
  <c r="S270" i="1"/>
  <c r="R270" i="1"/>
  <c r="Q270" i="1"/>
  <c r="P270" i="1"/>
  <c r="U269" i="1"/>
  <c r="T269" i="1"/>
  <c r="S269" i="1"/>
  <c r="R269" i="1"/>
  <c r="Q269" i="1"/>
  <c r="P269" i="1"/>
  <c r="U268" i="1"/>
  <c r="T268" i="1"/>
  <c r="S268" i="1"/>
  <c r="R268" i="1"/>
  <c r="Q268" i="1"/>
  <c r="P268" i="1"/>
  <c r="U267" i="1"/>
  <c r="T267" i="1"/>
  <c r="S267" i="1"/>
  <c r="R267" i="1"/>
  <c r="Q267" i="1"/>
  <c r="P267" i="1"/>
  <c r="W266" i="1"/>
  <c r="V266" i="1"/>
  <c r="U266" i="1"/>
  <c r="T266" i="1"/>
  <c r="S266" i="1"/>
  <c r="R266" i="1"/>
  <c r="Q266" i="1"/>
  <c r="P266" i="1"/>
  <c r="U265" i="1"/>
  <c r="T265" i="1"/>
  <c r="S265" i="1"/>
  <c r="R265" i="1"/>
  <c r="Q265" i="1"/>
  <c r="P265" i="1"/>
  <c r="W264" i="1"/>
  <c r="V264" i="1"/>
  <c r="U264" i="1"/>
  <c r="T264" i="1"/>
  <c r="S264" i="1"/>
  <c r="R264" i="1"/>
  <c r="Q264" i="1"/>
  <c r="P264" i="1"/>
  <c r="W263" i="1"/>
  <c r="V263" i="1"/>
  <c r="U263" i="1"/>
  <c r="T263" i="1"/>
  <c r="S263" i="1"/>
  <c r="R263" i="1"/>
  <c r="Q263" i="1"/>
  <c r="P263" i="1"/>
  <c r="U262" i="1"/>
  <c r="T262" i="1"/>
  <c r="S262" i="1"/>
  <c r="R262" i="1"/>
  <c r="Q262" i="1"/>
  <c r="P262" i="1"/>
  <c r="U261" i="1"/>
  <c r="T261" i="1"/>
  <c r="S261" i="1"/>
  <c r="R261" i="1"/>
  <c r="Q261" i="1"/>
  <c r="P261" i="1"/>
  <c r="U260" i="1"/>
  <c r="T260" i="1"/>
  <c r="S260" i="1"/>
  <c r="R260" i="1"/>
  <c r="Q260" i="1"/>
  <c r="P260" i="1"/>
  <c r="W259" i="1"/>
  <c r="V259" i="1"/>
  <c r="U259" i="1"/>
  <c r="T259" i="1"/>
  <c r="S259" i="1"/>
  <c r="R259" i="1"/>
  <c r="Q259" i="1"/>
  <c r="P259" i="1"/>
  <c r="W258" i="1"/>
  <c r="V258" i="1"/>
  <c r="U258" i="1"/>
  <c r="T258" i="1"/>
  <c r="S258" i="1"/>
  <c r="R258" i="1"/>
  <c r="Q258" i="1"/>
  <c r="P258" i="1"/>
  <c r="U257" i="1"/>
  <c r="T257" i="1"/>
  <c r="S257" i="1"/>
  <c r="R257" i="1"/>
  <c r="Q257" i="1"/>
  <c r="P257" i="1"/>
  <c r="U256" i="1"/>
  <c r="T256" i="1"/>
  <c r="S256" i="1"/>
  <c r="R256" i="1"/>
  <c r="Q256" i="1"/>
  <c r="P256" i="1"/>
  <c r="U255" i="1"/>
  <c r="T255" i="1"/>
  <c r="S255" i="1"/>
  <c r="R255" i="1"/>
  <c r="Q255" i="1"/>
  <c r="P255" i="1"/>
  <c r="W254" i="1"/>
  <c r="V254" i="1"/>
  <c r="U254" i="1"/>
  <c r="T254" i="1"/>
  <c r="S254" i="1"/>
  <c r="R254" i="1"/>
  <c r="Q254" i="1"/>
  <c r="P254" i="1"/>
  <c r="U253" i="1"/>
  <c r="T253" i="1"/>
  <c r="S253" i="1"/>
  <c r="R253" i="1"/>
  <c r="Q253" i="1"/>
  <c r="P253" i="1"/>
  <c r="U252" i="1"/>
  <c r="T252" i="1"/>
  <c r="S252" i="1"/>
  <c r="R252" i="1"/>
  <c r="Q252" i="1"/>
  <c r="P252" i="1"/>
  <c r="W251" i="1"/>
  <c r="V251" i="1"/>
  <c r="U251" i="1"/>
  <c r="T251" i="1"/>
  <c r="S251" i="1"/>
  <c r="R251" i="1"/>
  <c r="Q251" i="1"/>
  <c r="P251" i="1"/>
  <c r="W250" i="1"/>
  <c r="V250" i="1"/>
  <c r="U250" i="1"/>
  <c r="T250" i="1"/>
  <c r="S250" i="1"/>
  <c r="R250" i="1"/>
  <c r="Q250" i="1"/>
  <c r="P250" i="1"/>
  <c r="W249" i="1"/>
  <c r="V249" i="1"/>
  <c r="U249" i="1"/>
  <c r="T249" i="1"/>
  <c r="S249" i="1"/>
  <c r="R249" i="1"/>
  <c r="Q249" i="1"/>
  <c r="P249" i="1"/>
  <c r="U248" i="1"/>
  <c r="T248" i="1"/>
  <c r="S248" i="1"/>
  <c r="R248" i="1"/>
  <c r="Q248" i="1"/>
  <c r="P248" i="1"/>
  <c r="W247" i="1"/>
  <c r="V247" i="1"/>
  <c r="U247" i="1"/>
  <c r="T247" i="1"/>
  <c r="S247" i="1"/>
  <c r="R247" i="1"/>
  <c r="Q247" i="1"/>
  <c r="P247" i="1"/>
  <c r="U246" i="1"/>
  <c r="T246" i="1"/>
  <c r="S246" i="1"/>
  <c r="R246" i="1"/>
  <c r="Q246" i="1"/>
  <c r="P246" i="1"/>
  <c r="U245" i="1"/>
  <c r="T245" i="1"/>
  <c r="S245" i="1"/>
  <c r="R245" i="1"/>
  <c r="Q245" i="1"/>
  <c r="P245" i="1"/>
  <c r="W244" i="1"/>
  <c r="V244" i="1"/>
  <c r="U244" i="1"/>
  <c r="T244" i="1"/>
  <c r="S244" i="1"/>
  <c r="R244" i="1"/>
  <c r="Q244" i="1"/>
  <c r="P244" i="1"/>
  <c r="W243" i="1"/>
  <c r="V243" i="1"/>
  <c r="U243" i="1"/>
  <c r="T243" i="1"/>
  <c r="S243" i="1"/>
  <c r="R243" i="1"/>
  <c r="Q243" i="1"/>
  <c r="P243" i="1"/>
  <c r="U242" i="1"/>
  <c r="T242" i="1"/>
  <c r="S242" i="1"/>
  <c r="R242" i="1"/>
  <c r="Q242" i="1"/>
  <c r="P242" i="1"/>
  <c r="U241" i="1"/>
  <c r="T241" i="1"/>
  <c r="S241" i="1"/>
  <c r="R241" i="1"/>
  <c r="Q241" i="1"/>
  <c r="P241" i="1"/>
  <c r="U240" i="1"/>
  <c r="T240" i="1"/>
  <c r="S240" i="1"/>
  <c r="R240" i="1"/>
  <c r="Q240" i="1"/>
  <c r="P240" i="1"/>
  <c r="W239" i="1"/>
  <c r="V239" i="1"/>
  <c r="U239" i="1"/>
  <c r="T239" i="1"/>
  <c r="S239" i="1"/>
  <c r="R239" i="1"/>
  <c r="Q239" i="1"/>
  <c r="P239" i="1"/>
  <c r="W238" i="1"/>
  <c r="V238" i="1"/>
  <c r="U238" i="1"/>
  <c r="T238" i="1"/>
  <c r="S238" i="1"/>
  <c r="R238" i="1"/>
  <c r="Q238" i="1"/>
  <c r="P238" i="1"/>
  <c r="W237" i="1"/>
  <c r="V237" i="1"/>
  <c r="U237" i="1"/>
  <c r="T237" i="1"/>
  <c r="S237" i="1"/>
  <c r="R237" i="1"/>
  <c r="Q237" i="1"/>
  <c r="P237" i="1"/>
  <c r="H237" i="1"/>
  <c r="U236" i="1"/>
  <c r="T236" i="1"/>
  <c r="S236" i="1"/>
  <c r="R236" i="1"/>
  <c r="Q236" i="1"/>
  <c r="P236" i="1"/>
  <c r="U235" i="1"/>
  <c r="T235" i="1"/>
  <c r="S235" i="1"/>
  <c r="R235" i="1"/>
  <c r="Q235" i="1"/>
  <c r="P235" i="1"/>
  <c r="W234" i="1"/>
  <c r="V234" i="1"/>
  <c r="U234" i="1"/>
  <c r="T234" i="1"/>
  <c r="S234" i="1"/>
  <c r="R234" i="1"/>
  <c r="Q234" i="1"/>
  <c r="P234" i="1"/>
  <c r="U233" i="1"/>
  <c r="T233" i="1"/>
  <c r="S233" i="1"/>
  <c r="R233" i="1"/>
  <c r="Q233" i="1"/>
  <c r="P233" i="1"/>
  <c r="U232" i="1"/>
  <c r="T232" i="1"/>
  <c r="S232" i="1"/>
  <c r="R232" i="1"/>
  <c r="Q232" i="1"/>
  <c r="P232" i="1"/>
  <c r="U231" i="1"/>
  <c r="T231" i="1"/>
  <c r="S231" i="1"/>
  <c r="R231" i="1"/>
  <c r="Q231" i="1"/>
  <c r="P231" i="1"/>
  <c r="U230" i="1"/>
  <c r="T230" i="1"/>
  <c r="S230" i="1"/>
  <c r="R230" i="1"/>
  <c r="Q230" i="1"/>
  <c r="P230" i="1"/>
  <c r="U229" i="1"/>
  <c r="T229" i="1"/>
  <c r="S229" i="1"/>
  <c r="R229" i="1"/>
  <c r="Q229" i="1"/>
  <c r="P229" i="1"/>
  <c r="U228" i="1"/>
  <c r="T228" i="1"/>
  <c r="S228" i="1"/>
  <c r="R228" i="1"/>
  <c r="Q228" i="1"/>
  <c r="P228" i="1"/>
  <c r="U227" i="1"/>
  <c r="T227" i="1"/>
  <c r="S227" i="1"/>
  <c r="R227" i="1"/>
  <c r="Q227" i="1"/>
  <c r="P227" i="1"/>
  <c r="U226" i="1"/>
  <c r="T226" i="1"/>
  <c r="S226" i="1"/>
  <c r="R226" i="1"/>
  <c r="Q226" i="1"/>
  <c r="P226" i="1"/>
  <c r="U225" i="1"/>
  <c r="T225" i="1"/>
  <c r="S225" i="1"/>
  <c r="R225" i="1"/>
  <c r="Q225" i="1"/>
  <c r="P225" i="1"/>
  <c r="U224" i="1"/>
  <c r="T224" i="1"/>
  <c r="S224" i="1"/>
  <c r="R224" i="1"/>
  <c r="Q224" i="1"/>
  <c r="P224" i="1"/>
  <c r="U223" i="1"/>
  <c r="T223" i="1"/>
  <c r="S223" i="1"/>
  <c r="R223" i="1"/>
  <c r="Q223" i="1"/>
  <c r="P223" i="1"/>
  <c r="W222" i="1"/>
  <c r="V222" i="1"/>
  <c r="U222" i="1"/>
  <c r="T222" i="1"/>
  <c r="S222" i="1"/>
  <c r="R222" i="1"/>
  <c r="Q222" i="1"/>
  <c r="P222" i="1"/>
  <c r="U221" i="1"/>
  <c r="T221" i="1"/>
  <c r="S221" i="1"/>
  <c r="R221" i="1"/>
  <c r="Q221" i="1"/>
  <c r="P221" i="1"/>
  <c r="W220" i="1"/>
  <c r="V220" i="1"/>
  <c r="U220" i="1"/>
  <c r="T220" i="1"/>
  <c r="S220" i="1"/>
  <c r="R220" i="1"/>
  <c r="Q220" i="1"/>
  <c r="P220" i="1"/>
  <c r="U219" i="1"/>
  <c r="T219" i="1"/>
  <c r="S219" i="1"/>
  <c r="R219" i="1"/>
  <c r="Q219" i="1"/>
  <c r="P219" i="1"/>
  <c r="U218" i="1"/>
  <c r="T218" i="1"/>
  <c r="S218" i="1"/>
  <c r="R218" i="1"/>
  <c r="Q218" i="1"/>
  <c r="P218" i="1"/>
  <c r="U217" i="1"/>
  <c r="T217" i="1"/>
  <c r="S217" i="1"/>
  <c r="R217" i="1"/>
  <c r="Q217" i="1"/>
  <c r="P217" i="1"/>
  <c r="U216" i="1"/>
  <c r="T216" i="1"/>
  <c r="S216" i="1"/>
  <c r="R216" i="1"/>
  <c r="Q216" i="1"/>
  <c r="P216" i="1"/>
  <c r="U215" i="1"/>
  <c r="T215" i="1"/>
  <c r="S215" i="1"/>
  <c r="R215" i="1"/>
  <c r="Q215" i="1"/>
  <c r="P215" i="1"/>
  <c r="W214" i="1"/>
  <c r="V214" i="1"/>
  <c r="U214" i="1"/>
  <c r="T214" i="1"/>
  <c r="S214" i="1"/>
  <c r="R214" i="1"/>
  <c r="Q214" i="1"/>
  <c r="P214" i="1"/>
  <c r="U213" i="1"/>
  <c r="T213" i="1"/>
  <c r="S213" i="1"/>
  <c r="R213" i="1"/>
  <c r="Q213" i="1"/>
  <c r="P213" i="1"/>
  <c r="U212" i="1"/>
  <c r="T212" i="1"/>
  <c r="S212" i="1"/>
  <c r="R212" i="1"/>
  <c r="Q212" i="1"/>
  <c r="P212" i="1"/>
  <c r="U211" i="1"/>
  <c r="T211" i="1"/>
  <c r="S211" i="1"/>
  <c r="R211" i="1"/>
  <c r="Q211" i="1"/>
  <c r="P211" i="1"/>
  <c r="W210" i="1"/>
  <c r="V210" i="1"/>
  <c r="U210" i="1"/>
  <c r="T210" i="1"/>
  <c r="S210" i="1"/>
  <c r="R210" i="1"/>
  <c r="Q210" i="1"/>
  <c r="P210" i="1"/>
  <c r="U209" i="1"/>
  <c r="T209" i="1"/>
  <c r="S209" i="1"/>
  <c r="R209" i="1"/>
  <c r="Q209" i="1"/>
  <c r="P209" i="1"/>
  <c r="W208" i="1"/>
  <c r="V208" i="1"/>
  <c r="U208" i="1"/>
  <c r="T208" i="1"/>
  <c r="S208" i="1"/>
  <c r="R208" i="1"/>
  <c r="Q208" i="1"/>
  <c r="P208" i="1"/>
  <c r="W207" i="1"/>
  <c r="V207" i="1"/>
  <c r="U207" i="1"/>
  <c r="T207" i="1"/>
  <c r="S207" i="1"/>
  <c r="R207" i="1"/>
  <c r="Q207" i="1"/>
  <c r="P207" i="1"/>
  <c r="W206" i="1"/>
  <c r="V206" i="1"/>
  <c r="U206" i="1"/>
  <c r="T206" i="1"/>
  <c r="S206" i="1"/>
  <c r="R206" i="1"/>
  <c r="Q206" i="1"/>
  <c r="P206" i="1"/>
  <c r="U205" i="1"/>
  <c r="T205" i="1"/>
  <c r="S205" i="1"/>
  <c r="R205" i="1"/>
  <c r="Q205" i="1"/>
  <c r="P205" i="1"/>
  <c r="W204" i="1"/>
  <c r="V204" i="1"/>
  <c r="U204" i="1"/>
  <c r="T204" i="1"/>
  <c r="S204" i="1"/>
  <c r="R204" i="1"/>
  <c r="Q204" i="1"/>
  <c r="P204" i="1"/>
  <c r="W203" i="1"/>
  <c r="V203" i="1"/>
  <c r="U203" i="1"/>
  <c r="T203" i="1"/>
  <c r="S203" i="1"/>
  <c r="R203" i="1"/>
  <c r="Q203" i="1"/>
  <c r="P203" i="1"/>
  <c r="W202" i="1"/>
  <c r="V202" i="1"/>
  <c r="U202" i="1"/>
  <c r="T202" i="1"/>
  <c r="S202" i="1"/>
  <c r="R202" i="1"/>
  <c r="Q202" i="1"/>
  <c r="P202" i="1"/>
  <c r="W201" i="1"/>
  <c r="V201" i="1"/>
  <c r="U201" i="1"/>
  <c r="T201" i="1"/>
  <c r="S201" i="1"/>
  <c r="R201" i="1"/>
  <c r="Q201" i="1"/>
  <c r="P201" i="1"/>
  <c r="W200" i="1"/>
  <c r="V200" i="1"/>
  <c r="U200" i="1"/>
  <c r="T200" i="1"/>
  <c r="S200" i="1"/>
  <c r="R200" i="1"/>
  <c r="Q200" i="1"/>
  <c r="P200" i="1"/>
  <c r="W199" i="1"/>
  <c r="V199" i="1"/>
  <c r="U199" i="1"/>
  <c r="T199" i="1"/>
  <c r="S199" i="1"/>
  <c r="R199" i="1"/>
  <c r="Q199" i="1"/>
  <c r="P199" i="1"/>
  <c r="W198" i="1"/>
  <c r="V198" i="1"/>
  <c r="U198" i="1"/>
  <c r="T198" i="1"/>
  <c r="S198" i="1"/>
  <c r="R198" i="1"/>
  <c r="Q198" i="1"/>
  <c r="P198" i="1"/>
  <c r="W197" i="1"/>
  <c r="V197" i="1"/>
  <c r="U197" i="1"/>
  <c r="T197" i="1"/>
  <c r="S197" i="1"/>
  <c r="R197" i="1"/>
  <c r="Q197" i="1"/>
  <c r="P197" i="1"/>
  <c r="W196" i="1"/>
  <c r="V196" i="1"/>
  <c r="U196" i="1"/>
  <c r="T196" i="1"/>
  <c r="S196" i="1"/>
  <c r="R196" i="1"/>
  <c r="Q196" i="1"/>
  <c r="P196" i="1"/>
  <c r="W195" i="1"/>
  <c r="V195" i="1"/>
  <c r="U195" i="1"/>
  <c r="T195" i="1"/>
  <c r="S195" i="1"/>
  <c r="R195" i="1"/>
  <c r="Q195" i="1"/>
  <c r="P195" i="1"/>
  <c r="W194" i="1"/>
  <c r="V194" i="1"/>
  <c r="U194" i="1"/>
  <c r="T194" i="1"/>
  <c r="S194" i="1"/>
  <c r="R194" i="1"/>
  <c r="Q194" i="1"/>
  <c r="P194" i="1"/>
  <c r="W193" i="1"/>
  <c r="V193" i="1"/>
  <c r="U193" i="1"/>
  <c r="T193" i="1"/>
  <c r="S193" i="1"/>
  <c r="R193" i="1"/>
  <c r="Q193" i="1"/>
  <c r="P193" i="1"/>
  <c r="W192" i="1"/>
  <c r="V192" i="1"/>
  <c r="U192" i="1"/>
  <c r="T192" i="1"/>
  <c r="S192" i="1"/>
  <c r="R192" i="1"/>
  <c r="Q192" i="1"/>
  <c r="P192" i="1"/>
  <c r="W191" i="1"/>
  <c r="V191" i="1"/>
  <c r="U191" i="1"/>
  <c r="T191" i="1"/>
  <c r="S191" i="1"/>
  <c r="R191" i="1"/>
  <c r="Q191" i="1"/>
  <c r="P191" i="1"/>
  <c r="W190" i="1"/>
  <c r="V190" i="1"/>
  <c r="U190" i="1"/>
  <c r="T190" i="1"/>
  <c r="S190" i="1"/>
  <c r="R190" i="1"/>
  <c r="Q190" i="1"/>
  <c r="P190" i="1"/>
  <c r="W189" i="1"/>
  <c r="V189" i="1"/>
  <c r="U189" i="1"/>
  <c r="T189" i="1"/>
  <c r="S189" i="1"/>
  <c r="R189" i="1"/>
  <c r="Q189" i="1"/>
  <c r="P189" i="1"/>
  <c r="W188" i="1"/>
  <c r="V188" i="1"/>
  <c r="U188" i="1"/>
  <c r="T188" i="1"/>
  <c r="S188" i="1"/>
  <c r="R188" i="1"/>
  <c r="Q188" i="1"/>
  <c r="P188" i="1"/>
  <c r="W187" i="1"/>
  <c r="V187" i="1"/>
  <c r="U187" i="1"/>
  <c r="T187" i="1"/>
  <c r="S187" i="1"/>
  <c r="R187" i="1"/>
  <c r="Q187" i="1"/>
  <c r="P187" i="1"/>
  <c r="W186" i="1"/>
  <c r="V186" i="1"/>
  <c r="U186" i="1"/>
  <c r="T186" i="1"/>
  <c r="S186" i="1"/>
  <c r="R186" i="1"/>
  <c r="Q186" i="1"/>
  <c r="P186" i="1"/>
  <c r="W185" i="1"/>
  <c r="V185" i="1"/>
  <c r="U185" i="1"/>
  <c r="T185" i="1"/>
  <c r="S185" i="1"/>
  <c r="R185" i="1"/>
  <c r="Q185" i="1"/>
  <c r="P185" i="1"/>
  <c r="W184" i="1"/>
  <c r="V184" i="1"/>
  <c r="U184" i="1"/>
  <c r="T184" i="1"/>
  <c r="S184" i="1"/>
  <c r="R184" i="1"/>
  <c r="Q184" i="1"/>
  <c r="P184" i="1"/>
  <c r="W183" i="1"/>
  <c r="V183" i="1"/>
  <c r="U183" i="1"/>
  <c r="T183" i="1"/>
  <c r="S183" i="1"/>
  <c r="R183" i="1"/>
  <c r="Q183" i="1"/>
  <c r="P183" i="1"/>
  <c r="W182" i="1"/>
  <c r="V182" i="1"/>
  <c r="U182" i="1"/>
  <c r="T182" i="1"/>
  <c r="S182" i="1"/>
  <c r="R182" i="1"/>
  <c r="Q182" i="1"/>
  <c r="P182" i="1"/>
  <c r="W181" i="1"/>
  <c r="V181" i="1"/>
  <c r="U181" i="1"/>
  <c r="T181" i="1"/>
  <c r="S181" i="1"/>
  <c r="R181" i="1"/>
  <c r="Q181" i="1"/>
  <c r="P181" i="1"/>
  <c r="W180" i="1"/>
  <c r="V180" i="1"/>
  <c r="U180" i="1"/>
  <c r="T180" i="1"/>
  <c r="S180" i="1"/>
  <c r="R180" i="1"/>
  <c r="Q180" i="1"/>
  <c r="P180" i="1"/>
  <c r="W179" i="1"/>
  <c r="V179" i="1"/>
  <c r="U179" i="1"/>
  <c r="T179" i="1"/>
  <c r="S179" i="1"/>
  <c r="R179" i="1"/>
  <c r="Q179" i="1"/>
  <c r="P179" i="1"/>
  <c r="W178" i="1"/>
  <c r="V178" i="1"/>
  <c r="U178" i="1"/>
  <c r="T178" i="1"/>
  <c r="S178" i="1"/>
  <c r="R178" i="1"/>
  <c r="Q178" i="1"/>
  <c r="P178" i="1"/>
  <c r="W177" i="1"/>
  <c r="V177" i="1"/>
  <c r="U177" i="1"/>
  <c r="T177" i="1"/>
  <c r="S177" i="1"/>
  <c r="R177" i="1"/>
  <c r="Q177" i="1"/>
  <c r="P177" i="1"/>
  <c r="W176" i="1"/>
  <c r="V176" i="1"/>
  <c r="U176" i="1"/>
  <c r="T176" i="1"/>
  <c r="S176" i="1"/>
  <c r="R176" i="1"/>
  <c r="Q176" i="1"/>
  <c r="P176" i="1"/>
  <c r="W175" i="1"/>
  <c r="V175" i="1"/>
  <c r="U175" i="1"/>
  <c r="T175" i="1"/>
  <c r="S175" i="1"/>
  <c r="R175" i="1"/>
  <c r="Q175" i="1"/>
  <c r="P175" i="1"/>
  <c r="W174" i="1"/>
  <c r="V174" i="1"/>
  <c r="U174" i="1"/>
  <c r="T174" i="1"/>
  <c r="S174" i="1"/>
  <c r="R174" i="1"/>
  <c r="Q174" i="1"/>
  <c r="P174" i="1"/>
  <c r="W173" i="1"/>
  <c r="V173" i="1"/>
  <c r="U173" i="1"/>
  <c r="T173" i="1"/>
  <c r="S173" i="1"/>
  <c r="R173" i="1"/>
  <c r="Q173" i="1"/>
  <c r="P173" i="1"/>
  <c r="W172" i="1"/>
  <c r="V172" i="1"/>
  <c r="U172" i="1"/>
  <c r="T172" i="1"/>
  <c r="S172" i="1"/>
  <c r="R172" i="1"/>
  <c r="Q172" i="1"/>
  <c r="P172" i="1"/>
  <c r="W171" i="1"/>
  <c r="V171" i="1"/>
  <c r="U171" i="1"/>
  <c r="T171" i="1"/>
  <c r="S171" i="1"/>
  <c r="R171" i="1"/>
  <c r="Q171" i="1"/>
  <c r="P171" i="1"/>
  <c r="W170" i="1"/>
  <c r="V170" i="1"/>
  <c r="U170" i="1"/>
  <c r="T170" i="1"/>
  <c r="S170" i="1"/>
  <c r="R170" i="1"/>
  <c r="Q170" i="1"/>
  <c r="P170" i="1"/>
  <c r="W169" i="1"/>
  <c r="V169" i="1"/>
  <c r="U169" i="1"/>
  <c r="T169" i="1"/>
  <c r="S169" i="1"/>
  <c r="R169" i="1"/>
  <c r="Q169" i="1"/>
  <c r="P169" i="1"/>
  <c r="W168" i="1"/>
  <c r="V168" i="1"/>
  <c r="U168" i="1"/>
  <c r="T168" i="1"/>
  <c r="S168" i="1"/>
  <c r="R168" i="1"/>
  <c r="Q168" i="1"/>
  <c r="P168" i="1"/>
  <c r="W167" i="1"/>
  <c r="V167" i="1"/>
  <c r="U167" i="1"/>
  <c r="T167" i="1"/>
  <c r="S167" i="1"/>
  <c r="R167" i="1"/>
  <c r="Q167" i="1"/>
  <c r="P167" i="1"/>
  <c r="W166" i="1"/>
  <c r="V166" i="1"/>
  <c r="U166" i="1"/>
  <c r="T166" i="1"/>
  <c r="S166" i="1"/>
  <c r="R166" i="1"/>
  <c r="Q166" i="1"/>
  <c r="P166" i="1"/>
  <c r="W165" i="1"/>
  <c r="V165" i="1"/>
  <c r="U165" i="1"/>
  <c r="T165" i="1"/>
  <c r="S165" i="1"/>
  <c r="R165" i="1"/>
  <c r="Q165" i="1"/>
  <c r="P165" i="1"/>
  <c r="W164" i="1"/>
  <c r="V164" i="1"/>
  <c r="U164" i="1"/>
  <c r="T164" i="1"/>
  <c r="S164" i="1"/>
  <c r="R164" i="1"/>
  <c r="Q164" i="1"/>
  <c r="P164" i="1"/>
  <c r="U163" i="1"/>
  <c r="T163" i="1"/>
  <c r="S163" i="1"/>
  <c r="R163" i="1"/>
  <c r="Q163" i="1"/>
  <c r="P163" i="1"/>
  <c r="H163" i="1"/>
  <c r="I163" i="1" s="1"/>
  <c r="U162" i="1"/>
  <c r="T162" i="1"/>
  <c r="S162" i="1"/>
  <c r="R162" i="1"/>
  <c r="Q162" i="1"/>
  <c r="P162" i="1"/>
  <c r="H162" i="1"/>
  <c r="I162" i="1" s="1"/>
  <c r="U161" i="1"/>
  <c r="T161" i="1"/>
  <c r="S161" i="1"/>
  <c r="R161" i="1"/>
  <c r="Q161" i="1"/>
  <c r="P161" i="1"/>
  <c r="U160" i="1"/>
  <c r="T160" i="1"/>
  <c r="S160" i="1"/>
  <c r="R160" i="1"/>
  <c r="Q160" i="1"/>
  <c r="P160" i="1"/>
  <c r="U159" i="1"/>
  <c r="T159" i="1"/>
  <c r="S159" i="1"/>
  <c r="R159" i="1"/>
  <c r="Q159" i="1"/>
  <c r="P159" i="1"/>
  <c r="U158" i="1"/>
  <c r="T158" i="1"/>
  <c r="S158" i="1"/>
  <c r="R158" i="1"/>
  <c r="Q158" i="1"/>
  <c r="P158" i="1"/>
  <c r="U157" i="1"/>
  <c r="T157" i="1"/>
  <c r="S157" i="1"/>
  <c r="R157" i="1"/>
  <c r="Q157" i="1"/>
  <c r="P157" i="1"/>
  <c r="H157" i="1"/>
  <c r="I157" i="1" s="1"/>
  <c r="U156" i="1"/>
  <c r="T156" i="1"/>
  <c r="S156" i="1"/>
  <c r="R156" i="1"/>
  <c r="Q156" i="1"/>
  <c r="P156" i="1"/>
  <c r="H156" i="1"/>
  <c r="I156" i="1" s="1"/>
  <c r="U155" i="1"/>
  <c r="T155" i="1"/>
  <c r="S155" i="1"/>
  <c r="R155" i="1"/>
  <c r="Q155" i="1"/>
  <c r="P155" i="1"/>
  <c r="H155" i="1"/>
  <c r="I155" i="1" s="1"/>
  <c r="U154" i="1"/>
  <c r="T154" i="1"/>
  <c r="S154" i="1"/>
  <c r="R154" i="1"/>
  <c r="Q154" i="1"/>
  <c r="P154" i="1"/>
  <c r="H154" i="1"/>
  <c r="I154" i="1" s="1"/>
  <c r="U153" i="1"/>
  <c r="T153" i="1"/>
  <c r="S153" i="1"/>
  <c r="R153" i="1"/>
  <c r="Q153" i="1"/>
  <c r="P153" i="1"/>
  <c r="H153" i="1"/>
  <c r="I153" i="1" s="1"/>
  <c r="U152" i="1"/>
  <c r="T152" i="1"/>
  <c r="S152" i="1"/>
  <c r="R152" i="1"/>
  <c r="Q152" i="1"/>
  <c r="P152" i="1"/>
  <c r="H152" i="1"/>
  <c r="I152" i="1" s="1"/>
  <c r="U151" i="1"/>
  <c r="T151" i="1"/>
  <c r="S151" i="1"/>
  <c r="R151" i="1"/>
  <c r="Q151" i="1"/>
  <c r="P151" i="1"/>
  <c r="H151" i="1"/>
  <c r="I151" i="1" s="1"/>
  <c r="U150" i="1"/>
  <c r="T150" i="1"/>
  <c r="S150" i="1"/>
  <c r="R150" i="1"/>
  <c r="Q150" i="1"/>
  <c r="P150" i="1"/>
  <c r="U149" i="1"/>
  <c r="T149" i="1"/>
  <c r="S149" i="1"/>
  <c r="R149" i="1"/>
  <c r="Q149" i="1"/>
  <c r="P149" i="1"/>
  <c r="U148" i="1"/>
  <c r="T148" i="1"/>
  <c r="S148" i="1"/>
  <c r="R148" i="1"/>
  <c r="Q148" i="1"/>
  <c r="P148" i="1"/>
  <c r="U147" i="1"/>
  <c r="T147" i="1"/>
  <c r="S147" i="1"/>
  <c r="R147" i="1"/>
  <c r="Q147" i="1"/>
  <c r="P147" i="1"/>
  <c r="U146" i="1"/>
  <c r="T146" i="1"/>
  <c r="S146" i="1"/>
  <c r="R146" i="1"/>
  <c r="Q146" i="1"/>
  <c r="P146" i="1"/>
  <c r="W145" i="1"/>
  <c r="V145" i="1"/>
  <c r="U145" i="1"/>
  <c r="T145" i="1"/>
  <c r="S145" i="1"/>
  <c r="R145" i="1"/>
  <c r="Q145" i="1"/>
  <c r="P145" i="1"/>
  <c r="H145" i="1"/>
  <c r="I145" i="1" s="1"/>
  <c r="W144" i="1"/>
  <c r="V144" i="1"/>
  <c r="U144" i="1"/>
  <c r="T144" i="1"/>
  <c r="S144" i="1"/>
  <c r="R144" i="1"/>
  <c r="Q144" i="1"/>
  <c r="P144" i="1"/>
  <c r="W143" i="1"/>
  <c r="V143" i="1"/>
  <c r="U143" i="1"/>
  <c r="T143" i="1"/>
  <c r="S143" i="1"/>
  <c r="R143" i="1"/>
  <c r="Q143" i="1"/>
  <c r="P143" i="1"/>
  <c r="U142" i="1"/>
  <c r="T142" i="1"/>
  <c r="S142" i="1"/>
  <c r="R142" i="1"/>
  <c r="Q142" i="1"/>
  <c r="P142" i="1"/>
  <c r="H142" i="1"/>
  <c r="I142" i="1" s="1"/>
  <c r="W141" i="1"/>
  <c r="V141" i="1"/>
  <c r="U141" i="1"/>
  <c r="T141" i="1"/>
  <c r="S141" i="1"/>
  <c r="R141" i="1"/>
  <c r="Q141" i="1"/>
  <c r="P141" i="1"/>
  <c r="U140" i="1"/>
  <c r="T140" i="1"/>
  <c r="S140" i="1"/>
  <c r="R140" i="1"/>
  <c r="Q140" i="1"/>
  <c r="P140" i="1"/>
  <c r="H140" i="1"/>
  <c r="I140" i="1" s="1"/>
  <c r="W139" i="1"/>
  <c r="V139" i="1"/>
  <c r="U139" i="1"/>
  <c r="T139" i="1"/>
  <c r="S139" i="1"/>
  <c r="R139" i="1"/>
  <c r="Q139" i="1"/>
  <c r="P139" i="1"/>
  <c r="H139" i="1"/>
  <c r="I139" i="1" s="1"/>
  <c r="U138" i="1"/>
  <c r="T138" i="1"/>
  <c r="S138" i="1"/>
  <c r="R138" i="1"/>
  <c r="Q138" i="1"/>
  <c r="P138" i="1"/>
  <c r="H138" i="1"/>
  <c r="I138" i="1" s="1"/>
  <c r="W137" i="1"/>
  <c r="V137" i="1"/>
  <c r="U137" i="1"/>
  <c r="T137" i="1"/>
  <c r="S137" i="1"/>
  <c r="R137" i="1"/>
  <c r="Q137" i="1"/>
  <c r="P137" i="1"/>
  <c r="H137" i="1"/>
  <c r="I137" i="1" s="1"/>
  <c r="W136" i="1"/>
  <c r="V136" i="1"/>
  <c r="U136" i="1"/>
  <c r="T136" i="1"/>
  <c r="S136" i="1"/>
  <c r="R136" i="1"/>
  <c r="Q136" i="1"/>
  <c r="P136" i="1"/>
  <c r="H136" i="1"/>
  <c r="I136" i="1" s="1"/>
  <c r="U135" i="1"/>
  <c r="T135" i="1"/>
  <c r="S135" i="1"/>
  <c r="Q135" i="1"/>
  <c r="P135" i="1"/>
  <c r="H135" i="1"/>
  <c r="I135" i="1" s="1"/>
  <c r="W134" i="1"/>
  <c r="V134" i="1"/>
  <c r="U134" i="1"/>
  <c r="T134" i="1"/>
  <c r="S134" i="1"/>
  <c r="R134" i="1"/>
  <c r="Q134" i="1"/>
  <c r="P134" i="1"/>
  <c r="H134" i="1"/>
  <c r="I134" i="1" s="1"/>
  <c r="W133" i="1"/>
  <c r="V133" i="1"/>
  <c r="U133" i="1"/>
  <c r="T133" i="1"/>
  <c r="S133" i="1"/>
  <c r="R133" i="1"/>
  <c r="Q133" i="1"/>
  <c r="P133" i="1"/>
  <c r="H133" i="1"/>
  <c r="I133" i="1" s="1"/>
  <c r="W132" i="1"/>
  <c r="V132" i="1"/>
  <c r="U132" i="1"/>
  <c r="T132" i="1"/>
  <c r="S132" i="1"/>
  <c r="R132" i="1"/>
  <c r="Q132" i="1"/>
  <c r="P132" i="1"/>
  <c r="H132" i="1"/>
  <c r="I132" i="1" s="1"/>
  <c r="W131" i="1"/>
  <c r="V131" i="1"/>
  <c r="U131" i="1"/>
  <c r="T131" i="1"/>
  <c r="S131" i="1"/>
  <c r="R131" i="1"/>
  <c r="Q131" i="1"/>
  <c r="P131" i="1"/>
  <c r="W130" i="1"/>
  <c r="V130" i="1"/>
  <c r="U130" i="1"/>
  <c r="T130" i="1"/>
  <c r="S130" i="1"/>
  <c r="R130" i="1"/>
  <c r="Q130" i="1"/>
  <c r="P130" i="1"/>
  <c r="H130" i="1"/>
  <c r="I130" i="1" s="1"/>
  <c r="U129" i="1"/>
  <c r="T129" i="1"/>
  <c r="S129" i="1"/>
  <c r="R129" i="1"/>
  <c r="Q129" i="1"/>
  <c r="P129" i="1"/>
  <c r="H129" i="1"/>
  <c r="I129" i="1" s="1"/>
  <c r="U128" i="1"/>
  <c r="T128" i="1"/>
  <c r="S128" i="1"/>
  <c r="R128" i="1"/>
  <c r="Q128" i="1"/>
  <c r="P128" i="1"/>
  <c r="H128" i="1"/>
  <c r="I128" i="1" s="1"/>
  <c r="U127" i="1"/>
  <c r="T127" i="1"/>
  <c r="S127" i="1"/>
  <c r="R127" i="1"/>
  <c r="Q127" i="1"/>
  <c r="P127" i="1"/>
  <c r="H127" i="1"/>
  <c r="I127" i="1" s="1"/>
  <c r="U126" i="1"/>
  <c r="T126" i="1"/>
  <c r="S126" i="1"/>
  <c r="R126" i="1"/>
  <c r="Q126" i="1"/>
  <c r="P126" i="1"/>
  <c r="H126" i="1"/>
  <c r="I126" i="1" s="1"/>
  <c r="U125" i="1"/>
  <c r="T125" i="1"/>
  <c r="S125" i="1"/>
  <c r="R125" i="1"/>
  <c r="Q125" i="1"/>
  <c r="P125" i="1"/>
  <c r="H125" i="1"/>
  <c r="I125" i="1" s="1"/>
  <c r="U124" i="1"/>
  <c r="T124" i="1"/>
  <c r="S124" i="1"/>
  <c r="R124" i="1"/>
  <c r="Q124" i="1"/>
  <c r="P124" i="1"/>
  <c r="H124" i="1"/>
  <c r="I124" i="1" s="1"/>
  <c r="U123" i="1"/>
  <c r="T123" i="1"/>
  <c r="S123" i="1"/>
  <c r="R123" i="1"/>
  <c r="Q123" i="1"/>
  <c r="P123" i="1"/>
  <c r="H123" i="1"/>
  <c r="I123" i="1" s="1"/>
  <c r="U122" i="1"/>
  <c r="T122" i="1"/>
  <c r="S122" i="1"/>
  <c r="R122" i="1"/>
  <c r="Q122" i="1"/>
  <c r="P122" i="1"/>
  <c r="H122" i="1"/>
  <c r="I122" i="1" s="1"/>
  <c r="U121" i="1"/>
  <c r="T121" i="1"/>
  <c r="S121" i="1"/>
  <c r="R121" i="1"/>
  <c r="Q121" i="1"/>
  <c r="P121" i="1"/>
  <c r="H121" i="1"/>
  <c r="I121" i="1" s="1"/>
  <c r="U120" i="1"/>
  <c r="T120" i="1"/>
  <c r="S120" i="1"/>
  <c r="R120" i="1"/>
  <c r="Q120" i="1"/>
  <c r="P120" i="1"/>
  <c r="H120" i="1"/>
  <c r="I120" i="1" s="1"/>
  <c r="U119" i="1"/>
  <c r="T119" i="1"/>
  <c r="S119" i="1"/>
  <c r="R119" i="1"/>
  <c r="Q119" i="1"/>
  <c r="P119" i="1"/>
  <c r="H119" i="1"/>
  <c r="I119" i="1" s="1"/>
  <c r="U118" i="1"/>
  <c r="T118" i="1"/>
  <c r="S118" i="1"/>
  <c r="R118" i="1"/>
  <c r="Q118" i="1"/>
  <c r="P118" i="1"/>
  <c r="H118" i="1"/>
  <c r="I118" i="1" s="1"/>
  <c r="U117" i="1"/>
  <c r="T117" i="1"/>
  <c r="S117" i="1"/>
  <c r="R117" i="1"/>
  <c r="Q117" i="1"/>
  <c r="P117" i="1"/>
  <c r="H117" i="1"/>
  <c r="I117" i="1" s="1"/>
  <c r="U116" i="1"/>
  <c r="T116" i="1"/>
  <c r="S116" i="1"/>
  <c r="R116" i="1"/>
  <c r="Q116" i="1"/>
  <c r="P116" i="1"/>
  <c r="H116" i="1"/>
  <c r="I116" i="1" s="1"/>
  <c r="U115" i="1"/>
  <c r="T115" i="1"/>
  <c r="S115" i="1"/>
  <c r="R115" i="1"/>
  <c r="Q115" i="1"/>
  <c r="P115" i="1"/>
  <c r="H115" i="1"/>
  <c r="I115" i="1" s="1"/>
  <c r="U114" i="1"/>
  <c r="T114" i="1"/>
  <c r="S114" i="1"/>
  <c r="R114" i="1"/>
  <c r="Q114" i="1"/>
  <c r="P114" i="1"/>
  <c r="H114" i="1"/>
  <c r="I114" i="1" s="1"/>
  <c r="U113" i="1"/>
  <c r="T113" i="1"/>
  <c r="S113" i="1"/>
  <c r="R113" i="1"/>
  <c r="Q113" i="1"/>
  <c r="P113" i="1"/>
  <c r="H113" i="1"/>
  <c r="I113" i="1" s="1"/>
  <c r="U112" i="1"/>
  <c r="T112" i="1"/>
  <c r="S112" i="1"/>
  <c r="R112" i="1"/>
  <c r="Q112" i="1"/>
  <c r="P112" i="1"/>
  <c r="H112" i="1"/>
  <c r="I112" i="1" s="1"/>
  <c r="U111" i="1"/>
  <c r="T111" i="1"/>
  <c r="S111" i="1"/>
  <c r="R111" i="1"/>
  <c r="Q111" i="1"/>
  <c r="P111" i="1"/>
  <c r="H111" i="1"/>
  <c r="I111" i="1" s="1"/>
  <c r="U110" i="1"/>
  <c r="T110" i="1"/>
  <c r="S110" i="1"/>
  <c r="R110" i="1"/>
  <c r="Q110" i="1"/>
  <c r="P110" i="1"/>
  <c r="H110" i="1"/>
  <c r="I110" i="1" s="1"/>
  <c r="U109" i="1"/>
  <c r="T109" i="1"/>
  <c r="S109" i="1"/>
  <c r="R109" i="1"/>
  <c r="Q109" i="1"/>
  <c r="P109" i="1"/>
  <c r="H109" i="1"/>
  <c r="I109" i="1" s="1"/>
  <c r="U108" i="1"/>
  <c r="T108" i="1"/>
  <c r="S108" i="1"/>
  <c r="R108" i="1"/>
  <c r="Q108" i="1"/>
  <c r="P108" i="1"/>
  <c r="H108" i="1"/>
  <c r="I108" i="1" s="1"/>
  <c r="U107" i="1"/>
  <c r="T107" i="1"/>
  <c r="S107" i="1"/>
  <c r="R107" i="1"/>
  <c r="Q107" i="1"/>
  <c r="P107" i="1"/>
  <c r="H107" i="1"/>
  <c r="I107" i="1" s="1"/>
  <c r="U106" i="1"/>
  <c r="T106" i="1"/>
  <c r="S106" i="1"/>
  <c r="R106" i="1"/>
  <c r="Q106" i="1"/>
  <c r="P106" i="1"/>
  <c r="H106" i="1"/>
  <c r="I106" i="1" s="1"/>
  <c r="U105" i="1"/>
  <c r="T105" i="1"/>
  <c r="S105" i="1"/>
  <c r="R105" i="1"/>
  <c r="Q105" i="1"/>
  <c r="P105" i="1"/>
  <c r="H105" i="1"/>
  <c r="I105" i="1" s="1"/>
  <c r="U104" i="1"/>
  <c r="T104" i="1"/>
  <c r="S104" i="1"/>
  <c r="R104" i="1"/>
  <c r="Q104" i="1"/>
  <c r="P104" i="1"/>
  <c r="H104" i="1"/>
  <c r="I104" i="1" s="1"/>
  <c r="U103" i="1"/>
  <c r="T103" i="1"/>
  <c r="S103" i="1"/>
  <c r="R103" i="1"/>
  <c r="Q103" i="1"/>
  <c r="P103" i="1"/>
  <c r="H103" i="1"/>
  <c r="I103" i="1" s="1"/>
  <c r="U102" i="1"/>
  <c r="T102" i="1"/>
  <c r="S102" i="1"/>
  <c r="R102" i="1"/>
  <c r="Q102" i="1"/>
  <c r="P102" i="1"/>
  <c r="H102" i="1"/>
  <c r="I102" i="1" s="1"/>
  <c r="U101" i="1"/>
  <c r="T101" i="1"/>
  <c r="S101" i="1"/>
  <c r="R101" i="1"/>
  <c r="Q101" i="1"/>
  <c r="P101" i="1"/>
  <c r="H101" i="1"/>
  <c r="I101" i="1" s="1"/>
  <c r="U100" i="1"/>
  <c r="T100" i="1"/>
  <c r="S100" i="1"/>
  <c r="R100" i="1"/>
  <c r="Q100" i="1"/>
  <c r="P100" i="1"/>
  <c r="H100" i="1"/>
  <c r="I100" i="1" s="1"/>
  <c r="U99" i="1"/>
  <c r="T99" i="1"/>
  <c r="S99" i="1"/>
  <c r="R99" i="1"/>
  <c r="Q99" i="1"/>
  <c r="P99" i="1"/>
  <c r="H99" i="1"/>
  <c r="I99" i="1" s="1"/>
  <c r="U98" i="1"/>
  <c r="T98" i="1"/>
  <c r="S98" i="1"/>
  <c r="R98" i="1"/>
  <c r="Q98" i="1"/>
  <c r="P98" i="1"/>
  <c r="H98" i="1"/>
  <c r="I98" i="1" s="1"/>
  <c r="U97" i="1"/>
  <c r="T97" i="1"/>
  <c r="S97" i="1"/>
  <c r="R97" i="1"/>
  <c r="Q97" i="1"/>
  <c r="P97" i="1"/>
  <c r="H97" i="1"/>
  <c r="I97" i="1" s="1"/>
  <c r="U96" i="1"/>
  <c r="T96" i="1"/>
  <c r="S96" i="1"/>
  <c r="R96" i="1"/>
  <c r="Q96" i="1"/>
  <c r="P96" i="1"/>
  <c r="U95" i="1"/>
  <c r="T95" i="1"/>
  <c r="S95" i="1"/>
  <c r="R95" i="1"/>
  <c r="Q95" i="1"/>
  <c r="P95" i="1"/>
  <c r="U94" i="1"/>
  <c r="T94" i="1"/>
  <c r="S94" i="1"/>
  <c r="R94" i="1"/>
  <c r="Q94" i="1"/>
  <c r="P94" i="1"/>
  <c r="H94" i="1"/>
  <c r="I94" i="1" s="1"/>
  <c r="U93" i="1"/>
  <c r="T93" i="1"/>
  <c r="S93" i="1"/>
  <c r="R93" i="1"/>
  <c r="Q93" i="1"/>
  <c r="P93" i="1"/>
  <c r="H93" i="1"/>
  <c r="I93" i="1" s="1"/>
  <c r="U92" i="1"/>
  <c r="T92" i="1"/>
  <c r="S92" i="1"/>
  <c r="R92" i="1"/>
  <c r="Q92" i="1"/>
  <c r="P92" i="1"/>
  <c r="U91" i="1"/>
  <c r="T91" i="1"/>
  <c r="S91" i="1"/>
  <c r="R91" i="1"/>
  <c r="Q91" i="1"/>
  <c r="P91" i="1"/>
  <c r="U90" i="1"/>
  <c r="T90" i="1"/>
  <c r="S90" i="1"/>
  <c r="R90" i="1"/>
  <c r="Q90" i="1"/>
  <c r="P90" i="1"/>
  <c r="U89" i="1"/>
  <c r="T89" i="1"/>
  <c r="S89" i="1"/>
  <c r="R89" i="1"/>
  <c r="Q89" i="1"/>
  <c r="P89" i="1"/>
  <c r="U88" i="1"/>
  <c r="T88" i="1"/>
  <c r="S88" i="1"/>
  <c r="R88" i="1"/>
  <c r="Q88" i="1"/>
  <c r="P88" i="1"/>
  <c r="H88" i="1"/>
  <c r="U87" i="1"/>
  <c r="T87" i="1"/>
  <c r="S87" i="1"/>
  <c r="R87" i="1"/>
  <c r="Q87" i="1"/>
  <c r="P87" i="1"/>
  <c r="U86" i="1"/>
  <c r="T86" i="1"/>
  <c r="S86" i="1"/>
  <c r="R86" i="1"/>
  <c r="Q86" i="1"/>
  <c r="P86" i="1"/>
  <c r="U85" i="1"/>
  <c r="T85" i="1"/>
  <c r="S85" i="1"/>
  <c r="R85" i="1"/>
  <c r="Q85" i="1"/>
  <c r="P85" i="1"/>
  <c r="U84" i="1"/>
  <c r="T84" i="1"/>
  <c r="S84" i="1"/>
  <c r="R84" i="1"/>
  <c r="Q84" i="1"/>
  <c r="P84" i="1"/>
  <c r="H84" i="1"/>
  <c r="I84" i="1" s="1"/>
  <c r="U83" i="1"/>
  <c r="T83" i="1"/>
  <c r="S83" i="1"/>
  <c r="R83" i="1"/>
  <c r="Q83" i="1"/>
  <c r="P83" i="1"/>
  <c r="H83" i="1"/>
  <c r="I83" i="1" s="1"/>
  <c r="U82" i="1"/>
  <c r="T82" i="1"/>
  <c r="S82" i="1"/>
  <c r="R82" i="1"/>
  <c r="Q82" i="1"/>
  <c r="P82" i="1"/>
  <c r="H82" i="1"/>
  <c r="I82" i="1" s="1"/>
  <c r="U81" i="1"/>
  <c r="T81" i="1"/>
  <c r="S81" i="1"/>
  <c r="R81" i="1"/>
  <c r="Q81" i="1"/>
  <c r="P81" i="1"/>
  <c r="H81" i="1"/>
  <c r="I81" i="1" s="1"/>
  <c r="U80" i="1"/>
  <c r="T80" i="1"/>
  <c r="S80" i="1"/>
  <c r="R80" i="1"/>
  <c r="Q80" i="1"/>
  <c r="P80" i="1"/>
  <c r="H80" i="1"/>
  <c r="I80" i="1" s="1"/>
  <c r="U79" i="1"/>
  <c r="T79" i="1"/>
  <c r="S79" i="1"/>
  <c r="R79" i="1"/>
  <c r="Q79" i="1"/>
  <c r="P79" i="1"/>
  <c r="H79" i="1"/>
  <c r="I79" i="1" s="1"/>
  <c r="U78" i="1"/>
  <c r="T78" i="1"/>
  <c r="S78" i="1"/>
  <c r="R78" i="1"/>
  <c r="Q78" i="1"/>
  <c r="P78" i="1"/>
  <c r="U77" i="1"/>
  <c r="T77" i="1"/>
  <c r="S77" i="1"/>
  <c r="R77" i="1"/>
  <c r="Q77" i="1"/>
  <c r="P77" i="1"/>
  <c r="U76" i="1"/>
  <c r="T76" i="1"/>
  <c r="S76" i="1"/>
  <c r="R76" i="1"/>
  <c r="Q76" i="1"/>
  <c r="P76" i="1"/>
  <c r="W75" i="1"/>
  <c r="V75" i="1"/>
  <c r="U75" i="1"/>
  <c r="T75" i="1"/>
  <c r="S75" i="1"/>
  <c r="R75" i="1"/>
  <c r="Q75" i="1"/>
  <c r="P75" i="1"/>
  <c r="H75" i="1"/>
  <c r="I75" i="1" s="1"/>
  <c r="W74" i="1"/>
  <c r="V74" i="1"/>
  <c r="U74" i="1"/>
  <c r="T74" i="1"/>
  <c r="S74" i="1"/>
  <c r="R74" i="1"/>
  <c r="Q74" i="1"/>
  <c r="P74" i="1"/>
  <c r="H74" i="1"/>
  <c r="W73" i="1"/>
  <c r="V73" i="1"/>
  <c r="U73" i="1"/>
  <c r="T73" i="1"/>
  <c r="S73" i="1"/>
  <c r="R73" i="1"/>
  <c r="Q73" i="1"/>
  <c r="P73" i="1"/>
  <c r="H73" i="1"/>
  <c r="U72" i="1"/>
  <c r="T72" i="1"/>
  <c r="S72" i="1"/>
  <c r="R72" i="1"/>
  <c r="Q72" i="1"/>
  <c r="P72" i="1"/>
  <c r="H72" i="1"/>
  <c r="I72" i="1" s="1"/>
  <c r="U71" i="1"/>
  <c r="T71" i="1"/>
  <c r="S71" i="1"/>
  <c r="R71" i="1"/>
  <c r="Q71" i="1"/>
  <c r="P71" i="1"/>
  <c r="H71" i="1"/>
  <c r="I71" i="1" s="1"/>
  <c r="U70" i="1"/>
  <c r="T70" i="1"/>
  <c r="S70" i="1"/>
  <c r="R70" i="1"/>
  <c r="Q70" i="1"/>
  <c r="P70" i="1"/>
  <c r="H70" i="1"/>
  <c r="I70" i="1" s="1"/>
  <c r="U69" i="1"/>
  <c r="T69" i="1"/>
  <c r="S69" i="1"/>
  <c r="R69" i="1"/>
  <c r="Q69" i="1"/>
  <c r="P69" i="1"/>
  <c r="H69" i="1"/>
  <c r="I69" i="1" s="1"/>
  <c r="U68" i="1"/>
  <c r="T68" i="1"/>
  <c r="S68" i="1"/>
  <c r="R68" i="1"/>
  <c r="Q68" i="1"/>
  <c r="P68" i="1"/>
  <c r="H68" i="1"/>
  <c r="I68" i="1" s="1"/>
  <c r="U67" i="1"/>
  <c r="T67" i="1"/>
  <c r="S67" i="1"/>
  <c r="R67" i="1"/>
  <c r="Q67" i="1"/>
  <c r="P67" i="1"/>
  <c r="H67" i="1"/>
  <c r="I67" i="1" s="1"/>
  <c r="U66" i="1"/>
  <c r="T66" i="1"/>
  <c r="S66" i="1"/>
  <c r="R66" i="1"/>
  <c r="Q66" i="1"/>
  <c r="P66" i="1"/>
  <c r="U65" i="1"/>
  <c r="T65" i="1"/>
  <c r="S65" i="1"/>
  <c r="R65" i="1"/>
  <c r="Q65" i="1"/>
  <c r="P65" i="1"/>
  <c r="U64" i="1"/>
  <c r="T64" i="1"/>
  <c r="S64" i="1"/>
  <c r="R64" i="1"/>
  <c r="Q64" i="1"/>
  <c r="P64" i="1"/>
  <c r="H64" i="1"/>
  <c r="W63" i="1"/>
  <c r="V63" i="1"/>
  <c r="U63" i="1"/>
  <c r="T63" i="1"/>
  <c r="S63" i="1"/>
  <c r="R63" i="1"/>
  <c r="Q63" i="1"/>
  <c r="P63" i="1"/>
  <c r="H63" i="1"/>
  <c r="I63" i="1" s="1"/>
  <c r="W62" i="1"/>
  <c r="V62" i="1"/>
  <c r="U62" i="1"/>
  <c r="T62" i="1"/>
  <c r="S62" i="1"/>
  <c r="R62" i="1"/>
  <c r="Q62" i="1"/>
  <c r="P62" i="1"/>
  <c r="H62" i="1"/>
  <c r="I62" i="1" s="1"/>
  <c r="W61" i="1"/>
  <c r="V61" i="1"/>
  <c r="U61" i="1"/>
  <c r="T61" i="1"/>
  <c r="S61" i="1"/>
  <c r="R61" i="1"/>
  <c r="Q61" i="1"/>
  <c r="P61" i="1"/>
  <c r="H61" i="1"/>
  <c r="I61" i="1" s="1"/>
  <c r="W60" i="1"/>
  <c r="V60" i="1"/>
  <c r="U60" i="1"/>
  <c r="T60" i="1"/>
  <c r="S60" i="1"/>
  <c r="R60" i="1"/>
  <c r="Q60" i="1"/>
  <c r="P60" i="1"/>
  <c r="H60" i="1"/>
  <c r="I60" i="1" s="1"/>
  <c r="W59" i="1"/>
  <c r="V59" i="1"/>
  <c r="U59" i="1"/>
  <c r="T59" i="1"/>
  <c r="S59" i="1"/>
  <c r="R59" i="1"/>
  <c r="Q59" i="1"/>
  <c r="P59" i="1"/>
  <c r="W58" i="1"/>
  <c r="V58" i="1"/>
  <c r="U58" i="1"/>
  <c r="T58" i="1"/>
  <c r="S58" i="1"/>
  <c r="R58" i="1"/>
  <c r="Q58" i="1"/>
  <c r="P58" i="1"/>
  <c r="W57" i="1"/>
  <c r="V57" i="1"/>
  <c r="U57" i="1"/>
  <c r="T57" i="1"/>
  <c r="S57" i="1"/>
  <c r="R57" i="1"/>
  <c r="Q57" i="1"/>
  <c r="P57" i="1"/>
  <c r="U56" i="1"/>
  <c r="T56" i="1"/>
  <c r="S56" i="1"/>
  <c r="R56" i="1"/>
  <c r="Q56" i="1"/>
  <c r="P56" i="1"/>
  <c r="H56" i="1"/>
  <c r="I56" i="1" s="1"/>
  <c r="U55" i="1"/>
  <c r="T55" i="1"/>
  <c r="S55" i="1"/>
  <c r="R55" i="1"/>
  <c r="Q55" i="1"/>
  <c r="P55" i="1"/>
  <c r="H55" i="1"/>
  <c r="I55" i="1" s="1"/>
  <c r="U54" i="1"/>
  <c r="T54" i="1"/>
  <c r="S54" i="1"/>
  <c r="R54" i="1"/>
  <c r="Q54" i="1"/>
  <c r="P54" i="1"/>
  <c r="H54" i="1"/>
  <c r="I54" i="1" s="1"/>
  <c r="U53" i="1"/>
  <c r="T53" i="1"/>
  <c r="S53" i="1"/>
  <c r="R53" i="1"/>
  <c r="Q53" i="1"/>
  <c r="P53" i="1"/>
  <c r="H53" i="1"/>
  <c r="I53" i="1" s="1"/>
  <c r="U52" i="1"/>
  <c r="T52" i="1"/>
  <c r="S52" i="1"/>
  <c r="R52" i="1"/>
  <c r="Q52" i="1"/>
  <c r="P52" i="1"/>
  <c r="H52" i="1"/>
  <c r="I52" i="1" s="1"/>
  <c r="U51" i="1"/>
  <c r="T51" i="1"/>
  <c r="S51" i="1"/>
  <c r="R51" i="1"/>
  <c r="Q51" i="1"/>
  <c r="P51" i="1"/>
  <c r="H51" i="1"/>
  <c r="I51" i="1" s="1"/>
  <c r="U50" i="1"/>
  <c r="T50" i="1"/>
  <c r="S50" i="1"/>
  <c r="R50" i="1"/>
  <c r="Q50" i="1"/>
  <c r="P50" i="1"/>
  <c r="H50" i="1"/>
  <c r="I50" i="1" s="1"/>
  <c r="U49" i="1"/>
  <c r="T49" i="1"/>
  <c r="S49" i="1"/>
  <c r="R49" i="1"/>
  <c r="Q49" i="1"/>
  <c r="P49" i="1"/>
  <c r="H49" i="1"/>
  <c r="I49" i="1" s="1"/>
  <c r="U48" i="1"/>
  <c r="T48" i="1"/>
  <c r="S48" i="1"/>
  <c r="R48" i="1"/>
  <c r="Q48" i="1"/>
  <c r="P48" i="1"/>
  <c r="H48" i="1"/>
  <c r="I48" i="1" s="1"/>
  <c r="U47" i="1"/>
  <c r="T47" i="1"/>
  <c r="S47" i="1"/>
  <c r="R47" i="1"/>
  <c r="Q47" i="1"/>
  <c r="P47" i="1"/>
  <c r="H47" i="1"/>
  <c r="I47" i="1" s="1"/>
  <c r="U46" i="1"/>
  <c r="T46" i="1"/>
  <c r="S46" i="1"/>
  <c r="R46" i="1"/>
  <c r="Q46" i="1"/>
  <c r="P46" i="1"/>
  <c r="H46" i="1"/>
  <c r="I46" i="1" s="1"/>
  <c r="U45" i="1"/>
  <c r="T45" i="1"/>
  <c r="S45" i="1"/>
  <c r="R45" i="1"/>
  <c r="Q45" i="1"/>
  <c r="P45" i="1"/>
  <c r="H45" i="1"/>
  <c r="I45" i="1" s="1"/>
  <c r="U44" i="1"/>
  <c r="T44" i="1"/>
  <c r="S44" i="1"/>
  <c r="R44" i="1"/>
  <c r="Q44" i="1"/>
  <c r="P44" i="1"/>
  <c r="H44" i="1"/>
  <c r="I44" i="1" s="1"/>
  <c r="U43" i="1"/>
  <c r="T43" i="1"/>
  <c r="S43" i="1"/>
  <c r="R43" i="1"/>
  <c r="Q43" i="1"/>
  <c r="P43" i="1"/>
  <c r="H43" i="1"/>
  <c r="I43" i="1" s="1"/>
  <c r="U42" i="1"/>
  <c r="T42" i="1"/>
  <c r="S42" i="1"/>
  <c r="R42" i="1"/>
  <c r="Q42" i="1"/>
  <c r="P42" i="1"/>
  <c r="H42" i="1"/>
  <c r="I42" i="1" s="1"/>
  <c r="U41" i="1"/>
  <c r="T41" i="1"/>
  <c r="S41" i="1"/>
  <c r="R41" i="1"/>
  <c r="Q41" i="1"/>
  <c r="P41" i="1"/>
  <c r="H41" i="1"/>
  <c r="I41" i="1" s="1"/>
  <c r="U40" i="1"/>
  <c r="T40" i="1"/>
  <c r="S40" i="1"/>
  <c r="R40" i="1"/>
  <c r="Q40" i="1"/>
  <c r="P40" i="1"/>
  <c r="H40" i="1"/>
  <c r="I40" i="1" s="1"/>
  <c r="U39" i="1"/>
  <c r="T39" i="1"/>
  <c r="S39" i="1"/>
  <c r="R39" i="1"/>
  <c r="Q39" i="1"/>
  <c r="P39" i="1"/>
  <c r="H39" i="1"/>
  <c r="I39" i="1" s="1"/>
  <c r="U38" i="1"/>
  <c r="T38" i="1"/>
  <c r="S38" i="1"/>
  <c r="R38" i="1"/>
  <c r="Q38" i="1"/>
  <c r="P38" i="1"/>
  <c r="H38" i="1"/>
  <c r="I38" i="1" s="1"/>
  <c r="U37" i="1"/>
  <c r="T37" i="1"/>
  <c r="S37" i="1"/>
  <c r="R37" i="1"/>
  <c r="Q37" i="1"/>
  <c r="P37" i="1"/>
  <c r="H37" i="1"/>
  <c r="I37" i="1" s="1"/>
  <c r="U36" i="1"/>
  <c r="T36" i="1"/>
  <c r="S36" i="1"/>
  <c r="R36" i="1"/>
  <c r="Q36" i="1"/>
  <c r="P36" i="1"/>
  <c r="U35" i="1"/>
  <c r="T35" i="1"/>
  <c r="S35" i="1"/>
  <c r="R35" i="1"/>
  <c r="Q35" i="1"/>
  <c r="P35" i="1"/>
  <c r="U34" i="1"/>
  <c r="T34" i="1"/>
  <c r="S34" i="1"/>
  <c r="R34" i="1"/>
  <c r="Q34" i="1"/>
  <c r="P34" i="1"/>
  <c r="H34" i="1"/>
  <c r="I34" i="1" s="1"/>
  <c r="U33" i="1"/>
  <c r="T33" i="1"/>
  <c r="S33" i="1"/>
  <c r="R33" i="1"/>
  <c r="Q33" i="1"/>
  <c r="P33" i="1"/>
  <c r="U32" i="1"/>
  <c r="T32" i="1"/>
  <c r="S32" i="1"/>
  <c r="R32" i="1"/>
  <c r="Q32" i="1"/>
  <c r="P32" i="1"/>
  <c r="U31" i="1"/>
  <c r="T31" i="1"/>
  <c r="S31" i="1"/>
  <c r="R31" i="1"/>
  <c r="Q31" i="1"/>
  <c r="P31" i="1"/>
  <c r="U30" i="1"/>
  <c r="T30" i="1"/>
  <c r="S30" i="1"/>
  <c r="R30" i="1"/>
  <c r="Q30" i="1"/>
  <c r="P30" i="1"/>
  <c r="H30" i="1"/>
  <c r="I30" i="1" s="1"/>
  <c r="U29" i="1"/>
  <c r="T29" i="1"/>
  <c r="S29" i="1"/>
  <c r="R29" i="1"/>
  <c r="Q29" i="1"/>
  <c r="P29" i="1"/>
  <c r="H29" i="1"/>
  <c r="I29" i="1" s="1"/>
  <c r="U28" i="1"/>
  <c r="T28" i="1"/>
  <c r="S28" i="1"/>
  <c r="R28" i="1"/>
  <c r="Q28" i="1"/>
  <c r="P28" i="1"/>
  <c r="H28" i="1"/>
  <c r="I28" i="1" s="1"/>
  <c r="U27" i="1"/>
  <c r="T27" i="1"/>
  <c r="S27" i="1"/>
  <c r="R27" i="1"/>
  <c r="Q27" i="1"/>
  <c r="P27" i="1"/>
  <c r="H27" i="1"/>
  <c r="I27" i="1" s="1"/>
  <c r="U26" i="1"/>
  <c r="T26" i="1"/>
  <c r="S26" i="1"/>
  <c r="R26" i="1"/>
  <c r="Q26" i="1"/>
  <c r="P26" i="1"/>
  <c r="H26" i="1"/>
  <c r="I26" i="1" s="1"/>
  <c r="U25" i="1"/>
  <c r="T25" i="1"/>
  <c r="S25" i="1"/>
  <c r="Q25" i="1" s="1"/>
  <c r="R25" i="1"/>
  <c r="P25" i="1"/>
  <c r="H25" i="1"/>
  <c r="I25" i="1" s="1"/>
  <c r="W24" i="1"/>
  <c r="V24" i="1"/>
  <c r="U24" i="1"/>
  <c r="T24" i="1"/>
  <c r="S24" i="1"/>
  <c r="R24" i="1"/>
  <c r="Q24" i="1"/>
  <c r="P24" i="1"/>
  <c r="H24" i="1"/>
  <c r="I24" i="1" s="1"/>
  <c r="W23" i="1"/>
  <c r="V23" i="1"/>
  <c r="U23" i="1"/>
  <c r="T23" i="1"/>
  <c r="S23" i="1"/>
  <c r="R23" i="1"/>
  <c r="Q23" i="1"/>
  <c r="P23" i="1"/>
  <c r="H23" i="1"/>
  <c r="I23" i="1" s="1"/>
  <c r="W22" i="1"/>
  <c r="V22" i="1"/>
  <c r="U22" i="1"/>
  <c r="T22" i="1"/>
  <c r="S22" i="1"/>
  <c r="R22" i="1"/>
  <c r="Q22" i="1"/>
  <c r="P22" i="1"/>
  <c r="H22" i="1"/>
  <c r="I22" i="1" s="1"/>
  <c r="W21" i="1"/>
  <c r="V21" i="1"/>
  <c r="U21" i="1"/>
  <c r="T21" i="1"/>
  <c r="S21" i="1"/>
  <c r="R21" i="1"/>
  <c r="Q21" i="1"/>
  <c r="P21" i="1"/>
  <c r="H21" i="1"/>
  <c r="I21" i="1" s="1"/>
  <c r="U20" i="1"/>
  <c r="T20" i="1"/>
  <c r="S20" i="1"/>
  <c r="Q20" i="1"/>
  <c r="P20" i="1"/>
  <c r="H20" i="1"/>
  <c r="I20" i="1" s="1"/>
  <c r="W19" i="1"/>
  <c r="V19" i="1"/>
  <c r="U19" i="1"/>
  <c r="T19" i="1"/>
  <c r="S19" i="1"/>
  <c r="R19" i="1"/>
  <c r="Q19" i="1"/>
  <c r="P19" i="1"/>
  <c r="H19" i="1"/>
  <c r="I19" i="1" s="1"/>
  <c r="U18" i="1"/>
  <c r="T18" i="1"/>
  <c r="S18" i="1"/>
  <c r="R18" i="1"/>
  <c r="Q18" i="1"/>
  <c r="P18" i="1"/>
  <c r="H18" i="1"/>
  <c r="I18" i="1" s="1"/>
  <c r="U17" i="1"/>
  <c r="T17" i="1"/>
  <c r="S17" i="1"/>
  <c r="R17" i="1"/>
  <c r="Q17" i="1"/>
  <c r="P17" i="1"/>
  <c r="H17" i="1"/>
  <c r="I17" i="1" s="1"/>
  <c r="U16" i="1"/>
  <c r="T16" i="1"/>
  <c r="S16" i="1"/>
  <c r="R16" i="1"/>
  <c r="Q16" i="1"/>
  <c r="P16" i="1"/>
  <c r="H16" i="1"/>
  <c r="I16" i="1" s="1"/>
  <c r="U15" i="1"/>
  <c r="T15" i="1"/>
  <c r="S15" i="1"/>
  <c r="R15" i="1"/>
  <c r="Q15" i="1"/>
  <c r="P15" i="1"/>
  <c r="H15" i="1"/>
  <c r="I15" i="1" s="1"/>
  <c r="U14" i="1"/>
  <c r="T14" i="1"/>
  <c r="S14" i="1"/>
  <c r="R14" i="1"/>
  <c r="Q14" i="1"/>
  <c r="P14" i="1"/>
  <c r="H14" i="1"/>
  <c r="I14" i="1" s="1"/>
  <c r="U13" i="1"/>
  <c r="T13" i="1"/>
  <c r="S13" i="1"/>
  <c r="R13" i="1"/>
  <c r="Q13" i="1"/>
  <c r="P13" i="1"/>
  <c r="H13" i="1"/>
  <c r="I13" i="1" s="1"/>
  <c r="U12" i="1"/>
  <c r="T12" i="1"/>
  <c r="S12" i="1"/>
  <c r="R12" i="1"/>
  <c r="Q12" i="1"/>
  <c r="P12" i="1"/>
  <c r="H12" i="1"/>
  <c r="I12" i="1" s="1"/>
  <c r="U11" i="1"/>
  <c r="T11" i="1"/>
  <c r="S11" i="1"/>
  <c r="R11" i="1"/>
  <c r="Q11" i="1"/>
  <c r="P11" i="1"/>
  <c r="H11" i="1"/>
  <c r="I11" i="1" s="1"/>
  <c r="W10" i="1"/>
  <c r="V10" i="1"/>
  <c r="U10" i="1"/>
  <c r="T10" i="1"/>
  <c r="S10" i="1"/>
  <c r="R10" i="1"/>
  <c r="Q10" i="1"/>
  <c r="P10" i="1"/>
  <c r="H10" i="1"/>
  <c r="I10" i="1" s="1"/>
  <c r="W9" i="1"/>
  <c r="V9" i="1"/>
  <c r="U9" i="1"/>
  <c r="T9" i="1"/>
  <c r="S9" i="1"/>
  <c r="R9" i="1"/>
  <c r="Q9" i="1"/>
  <c r="P9" i="1"/>
  <c r="H9" i="1"/>
  <c r="I9" i="1" s="1"/>
  <c r="U8" i="1"/>
  <c r="T8" i="1"/>
  <c r="S8" i="1"/>
  <c r="R8" i="1"/>
  <c r="Q8" i="1"/>
  <c r="P8" i="1"/>
  <c r="H8" i="1"/>
  <c r="I8" i="1" s="1"/>
  <c r="U7" i="1"/>
  <c r="T7" i="1"/>
  <c r="S7" i="1"/>
  <c r="R7" i="1"/>
  <c r="Q7" i="1"/>
  <c r="P7" i="1"/>
  <c r="H7" i="1"/>
  <c r="I7" i="1" s="1"/>
  <c r="U6" i="1"/>
  <c r="T6" i="1"/>
  <c r="S6" i="1"/>
  <c r="R6" i="1"/>
  <c r="Q6" i="1"/>
  <c r="P6" i="1"/>
  <c r="H6" i="1"/>
  <c r="I6" i="1" s="1"/>
  <c r="U5" i="1"/>
  <c r="T5" i="1"/>
  <c r="S5" i="1"/>
  <c r="R5" i="1"/>
  <c r="Q5" i="1"/>
  <c r="P5" i="1"/>
  <c r="H5" i="1"/>
  <c r="U4" i="1"/>
  <c r="T4" i="1"/>
  <c r="S4" i="1"/>
  <c r="R4" i="1"/>
  <c r="Q4" i="1"/>
  <c r="P4" i="1"/>
  <c r="U3" i="1"/>
  <c r="T3" i="1"/>
  <c r="S3" i="1"/>
  <c r="R3" i="1"/>
  <c r="Q3" i="1"/>
  <c r="P3" i="1"/>
  <c r="I5" i="1" l="1"/>
  <c r="I1667" i="1"/>
  <c r="H1260" i="1"/>
  <c r="I1260" i="1" s="1"/>
  <c r="H1259" i="1"/>
  <c r="I1259" i="1" s="1"/>
  <c r="H1488" i="1"/>
  <c r="I1488" i="1" s="1"/>
  <c r="H1250" i="1"/>
  <c r="I1250" i="1" s="1"/>
  <c r="H1254" i="1"/>
  <c r="I1254" i="1" s="1"/>
  <c r="H1258" i="1"/>
  <c r="I1258" i="1" s="1"/>
  <c r="H1267" i="1"/>
  <c r="I1267" i="1" s="1"/>
  <c r="H1274" i="1"/>
  <c r="I1274" i="1" s="1"/>
  <c r="H1485" i="1"/>
  <c r="I1485" i="1" s="1"/>
  <c r="H1487" i="1"/>
  <c r="I1487" i="1" s="1"/>
  <c r="H1166" i="1"/>
  <c r="I1166" i="1" s="1"/>
  <c r="H1486" i="1"/>
  <c r="I1486" i="1" s="1"/>
  <c r="H1270" i="1"/>
  <c r="I1270" i="1" s="1"/>
  <c r="H1278" i="1"/>
  <c r="I1278" i="1" s="1"/>
  <c r="H1263" i="1"/>
  <c r="I1263" i="1" s="1"/>
  <c r="H1268" i="1"/>
  <c r="I1268" i="1" s="1"/>
  <c r="H1253" i="1"/>
  <c r="I1253" i="1" s="1"/>
  <c r="H1257" i="1"/>
  <c r="I1257" i="1" s="1"/>
  <c r="H1272" i="1"/>
  <c r="I1272" i="1" s="1"/>
  <c r="I1170" i="1"/>
  <c r="H1261" i="1"/>
  <c r="I1261" i="1" s="1"/>
  <c r="H1252" i="1"/>
  <c r="I1252" i="1" s="1"/>
  <c r="H1256" i="1"/>
  <c r="I1256" i="1" s="1"/>
  <c r="H1277" i="1"/>
  <c r="I1277" i="1" s="1"/>
  <c r="H1169" i="1"/>
  <c r="I1169" i="1" s="1"/>
  <c r="H1251" i="1"/>
  <c r="I1251" i="1" s="1"/>
  <c r="H1255" i="1"/>
  <c r="I1255" i="1" s="1"/>
  <c r="H1265" i="1"/>
  <c r="I1265" i="1" s="1"/>
  <c r="I1173" i="1"/>
  <c r="H1249" i="1"/>
  <c r="I1249" i="1" s="1"/>
  <c r="H1484" i="1"/>
  <c r="H1269" i="1"/>
  <c r="I1269" i="1" s="1"/>
  <c r="H1276" i="1"/>
  <c r="I1276" i="1" s="1"/>
  <c r="H1262" i="1"/>
  <c r="I1262" i="1" s="1"/>
  <c r="H1167" i="1"/>
  <c r="I1167" i="1" s="1"/>
  <c r="I1171" i="1"/>
  <c r="H1273" i="1"/>
  <c r="I1273" i="1" s="1"/>
  <c r="H1271" i="1"/>
  <c r="I1271" i="1" s="1"/>
  <c r="H1168" i="1"/>
  <c r="I1168" i="1" s="1"/>
  <c r="H1264" i="1"/>
  <c r="I1264" i="1" s="1"/>
  <c r="H1266" i="1"/>
  <c r="I1266" i="1" s="1"/>
  <c r="H1165" i="1"/>
  <c r="H1172" i="1"/>
  <c r="I1172" i="1" s="1"/>
  <c r="H1275" i="1"/>
  <c r="I1275" i="1" s="1"/>
  <c r="I1165" i="1" l="1"/>
  <c r="I1484" i="1"/>
</calcChain>
</file>

<file path=xl/sharedStrings.xml><?xml version="1.0" encoding="utf-8"?>
<sst xmlns="http://schemas.openxmlformats.org/spreadsheetml/2006/main" count="12228" uniqueCount="3160">
  <si>
    <t>Code mesure</t>
  </si>
  <si>
    <t>Mesure</t>
  </si>
  <si>
    <t>MESURES</t>
  </si>
  <si>
    <t xml:space="preserve">Intitulé de l'opération </t>
  </si>
  <si>
    <t>Maître d'ouvrage</t>
  </si>
  <si>
    <t>Coût total projet</t>
  </si>
  <si>
    <t>Coût total éligible</t>
  </si>
  <si>
    <t>% aides publiques</t>
  </si>
  <si>
    <t xml:space="preserve">FEADER </t>
  </si>
  <si>
    <t>CTM</t>
  </si>
  <si>
    <t>Etat</t>
  </si>
  <si>
    <t xml:space="preserve">Autres publics </t>
  </si>
  <si>
    <t xml:space="preserve">Privé/MO        </t>
  </si>
  <si>
    <t>CPE</t>
  </si>
  <si>
    <t>Année CE</t>
  </si>
  <si>
    <t>Mois CE</t>
  </si>
  <si>
    <t>Année CPE</t>
  </si>
  <si>
    <t>Mois CPE</t>
  </si>
  <si>
    <t>Année ITP</t>
  </si>
  <si>
    <t>Mois ITP</t>
  </si>
  <si>
    <t>Année AP</t>
  </si>
  <si>
    <t>Mois AP</t>
  </si>
  <si>
    <t>Date avenant</t>
  </si>
  <si>
    <t>Vérification</t>
  </si>
  <si>
    <t xml:space="preserve">Agroenvironnement - Climat </t>
  </si>
  <si>
    <t>Aides surfaciques</t>
  </si>
  <si>
    <t xml:space="preserve">MAEC 2015 </t>
  </si>
  <si>
    <t>SANS OBJET</t>
  </si>
  <si>
    <t>Agro-environnement -climat</t>
  </si>
  <si>
    <t>MAEC 2016</t>
  </si>
  <si>
    <t>Agriculture Biologique</t>
  </si>
  <si>
    <t xml:space="preserve">Mesures Agro-Environnementales et climatiques et aide à l'Agriculture Biologique. Liste de 12 bénéficiaires </t>
  </si>
  <si>
    <t>MAEC 2019</t>
  </si>
  <si>
    <t>Mesures Agroenvironnementales et climatiques (MAEC)</t>
  </si>
  <si>
    <t xml:space="preserve">Liste de 105 demandes </t>
  </si>
  <si>
    <t>MAEC 2020</t>
  </si>
  <si>
    <t>Mesures Agroenvironnementales</t>
  </si>
  <si>
    <t xml:space="preserve">Liste de 4 agriculteurs </t>
  </si>
  <si>
    <t>Mesures agro-environnementales et climatiques</t>
  </si>
  <si>
    <t xml:space="preserve">MAEC 2017 </t>
  </si>
  <si>
    <t>Agro-environnement - climat</t>
  </si>
  <si>
    <t>Mesure Agro-environnementales et Climatiques</t>
  </si>
  <si>
    <t>Agriculture biologique</t>
  </si>
  <si>
    <t>Mesures Agro-environnementales et climatiques et aide à l'Agriculture Biologique</t>
  </si>
  <si>
    <t xml:space="preserve">Mesures Agro-Environnementales et climatiques et aide à l'Agriculture Biologique. </t>
  </si>
  <si>
    <t>AB BIO 2018-2019</t>
  </si>
  <si>
    <t>Agriculture Biologique (AB BIO)</t>
  </si>
  <si>
    <t xml:space="preserve">Liste de 42 demandes </t>
  </si>
  <si>
    <t>AGRICULTURE BIOLOGIQUE 2019-2020</t>
  </si>
  <si>
    <t xml:space="preserve"> 4.1.1</t>
  </si>
  <si>
    <t>Modernisation des exploitations agricoles</t>
  </si>
  <si>
    <t>0401</t>
  </si>
  <si>
    <t xml:space="preserve">Mise en place d'une exploitation en banane créole et vergers </t>
  </si>
  <si>
    <t xml:space="preserve">PROCOLAM Thierry </t>
  </si>
  <si>
    <t>Plantation de 3,95 ha de cacao et acquisition de matériels agricoles en 2020</t>
  </si>
  <si>
    <t xml:space="preserve">SAS BAMARYL </t>
  </si>
  <si>
    <t xml:space="preserve">Mécanisation d'une exploitation agricole caractérisée par le maraichage plein champ et sous abris et élevage caprin </t>
  </si>
  <si>
    <t>ELIE-DIT-COSAQUE Joël</t>
  </si>
  <si>
    <t>Acquisition d'un robot débroussailleur pour lutter contre l'enherbement</t>
  </si>
  <si>
    <t>EARL CANIFRUITS</t>
  </si>
  <si>
    <t>Aménagement d'une serre, travaux fonciers et véhicule (JA)</t>
  </si>
  <si>
    <t>EARL LES TRESORS DE MARTHE ET DENIS</t>
  </si>
  <si>
    <t>Plantation de 10 ha de cacao, acquisition de matériel et engins agricoles avec aménagement d'une nurserie et d'un local</t>
  </si>
  <si>
    <t>MARRAUD DES GROTTES Laurence Marie</t>
  </si>
  <si>
    <t>Construction d'un entrepôt et acquisition d'une machine agricole destinée à la manutention lourde (2015-2016)</t>
  </si>
  <si>
    <t>SNC ANTILLES VITRO PLANTS</t>
  </si>
  <si>
    <t xml:space="preserve">EN COURS </t>
  </si>
  <si>
    <t>Intensification de la production sous abris de cultures maraîchères</t>
  </si>
  <si>
    <t>PLATOF Michel</t>
  </si>
  <si>
    <t>Plantation de vitroplants de bananes sur 0,57 ha en 2020, création de traces, mécanisation de la récolte et de la gestion de l'enherbement</t>
  </si>
  <si>
    <t>EARL DUBOIS</t>
  </si>
  <si>
    <t xml:space="preserve"> 4.2.1</t>
  </si>
  <si>
    <t>Accroissement de la valeur ajoutée des produits agricoles relevant de l'annexe 1 du traité</t>
  </si>
  <si>
    <t>0402</t>
  </si>
  <si>
    <t>Modernisation des outils de production</t>
  </si>
  <si>
    <t>SARL SOCIETE D'ABATTAGE DE GRANDE ROCHELLE</t>
  </si>
  <si>
    <t>1.2.1</t>
  </si>
  <si>
    <t>Information et diffusion de connaissances scientifiques et de pratiques novatrices</t>
  </si>
  <si>
    <t>0102</t>
  </si>
  <si>
    <t>Vulgarisation et démonstration de pratiques de biocontrôle adaptées au contexte de la filière martiniquaise de diversification végétale</t>
  </si>
  <si>
    <t xml:space="preserve">FREDON </t>
  </si>
  <si>
    <t>Journée de démonstration de pratiques alternatives à la gestion de l'enherbement</t>
  </si>
  <si>
    <t>CENTRE TECHNIQUE DE LA CANNE A SUCRE (CTCS)</t>
  </si>
  <si>
    <t>Développer des pratiques culturales et des systèmes de production innovants dans un objectif de conservation des sols, de l'eau et de l'air</t>
  </si>
  <si>
    <t>CHAMBRE DEPARTEMENTALE D'AGRICULTURE MARTINIQUE</t>
  </si>
  <si>
    <t>1.3.1</t>
  </si>
  <si>
    <t>Echanges et visites d'exploitations agricoles forestières</t>
  </si>
  <si>
    <t>Anilation du réseau d'innovation et de transfert agricole</t>
  </si>
  <si>
    <t>0103</t>
  </si>
  <si>
    <t>Diffuser des pratiques favorables à la préservation des sols dans le cadre de visites d'exploitation</t>
  </si>
  <si>
    <t>Echange de savoir-faire et visites d'exploitations agricoles sur le territoire des Açores</t>
  </si>
  <si>
    <t xml:space="preserve">SOCIETE COOPERATIVE DES PRODUCTEURS D'ANANAS DE LA MARTINIQUE </t>
  </si>
  <si>
    <t>10 et 11</t>
  </si>
  <si>
    <t>M10 M11 Agroenvironnement - Climat / Agriculture biologique</t>
  </si>
  <si>
    <t>M10 M11 Agroenvironnement - Climat</t>
  </si>
  <si>
    <t>Aides à l'agriculture biologique</t>
  </si>
  <si>
    <t xml:space="preserve">AGRICULTURE BIOLOGIQUE 2016 à 2018  </t>
  </si>
  <si>
    <t>Mesures Agro-environnementales et Climatiques</t>
  </si>
  <si>
    <t xml:space="preserve">MAEC 2016 à 2018 </t>
  </si>
  <si>
    <t>11.2</t>
  </si>
  <si>
    <t>Aide au maintien de l'agriculture biologique</t>
  </si>
  <si>
    <t xml:space="preserve">Aide à l'agriculture biologique </t>
  </si>
  <si>
    <t>16.1</t>
  </si>
  <si>
    <t>Mise en place des potentiels groupes opérationnels du PEI</t>
  </si>
  <si>
    <t>1601</t>
  </si>
  <si>
    <t>MADINBIOSEM: vers une production de semences Bio à la Martinique</t>
  </si>
  <si>
    <t>CHAMBRE DEPARTEMENTALE AGRICULTURE DE LA MARTINIQUE</t>
  </si>
  <si>
    <t>ASSOCIATION DES FERMIERS ET PRODUCTEURS BIOLOGIQUES DE LA MARTINIQUE - GROUPEMENT REGIONAL D'AGRICULTEURS BIOLOGIQUE (AFPBM GRAB)</t>
  </si>
  <si>
    <t>Condition de réalisation d'une unité pilote de production artisanale d'aliments pour ovin et caprin</t>
  </si>
  <si>
    <t>SOCIETE COOPERATIVE AGRICOLE CAPRINS OVINS DE LA MARTINIQUE - SCACOM</t>
  </si>
  <si>
    <t>16.1.2</t>
  </si>
  <si>
    <t>Soutien aux projets des groupes opérationnels du PEI (Projets innovants portés par les GO du PEI)</t>
  </si>
  <si>
    <t>Développement de nouveaux outils d'aide à la décision en canne à sucre</t>
  </si>
  <si>
    <t>CTCS MARTINIQUE (CENTRE TECHNIQUE DE LA CANNE ET DU SUCRE)</t>
  </si>
  <si>
    <t>ACT-LABEL'BOV : Mise en œuvre d'une démarche de labellisation</t>
  </si>
  <si>
    <t>POLE AGRORESSOURCES ET DE RECHERCHE DE LA MARTINIQUE - PARM</t>
  </si>
  <si>
    <t>CHAMBRE D'AGRICULTURE DE MARTINIQUE</t>
  </si>
  <si>
    <t>CODEM</t>
  </si>
  <si>
    <t>GDSM</t>
  </si>
  <si>
    <t>INRA</t>
  </si>
  <si>
    <t>AMYLACTIV - Optimisation des systèmes de cultures pour la maîtrise de la qualité des productions vivrières par les producteurs</t>
  </si>
  <si>
    <t>EPLEFPA du ROBERT</t>
  </si>
  <si>
    <t>CHAMBRE D'AGRICULTURE DE MARTINIQUE (CDAM)</t>
  </si>
  <si>
    <t>MADIN'RUM - Innovation et transfert pour la rationalisation des pratiques d'élevage de ruminants en Martinique</t>
  </si>
  <si>
    <t>GROUPE DE DEFENSE SANITAIRE MARTNIQUE (GDSM)</t>
  </si>
  <si>
    <t>MADIN'CACO - Vers la labellisation du cacao de Martinique</t>
  </si>
  <si>
    <t>POLE AGRO RESSOURCE ET DE RECHERCHE DE MARTINIQUE (PARM)</t>
  </si>
  <si>
    <t>VALCACO</t>
  </si>
  <si>
    <t>CENTRE DE COOPERATION INTERNATIONALE EN RECHERCHE AGRONOMIQUE POUR LE DEVELOPPEMENT (CIRAD)</t>
  </si>
  <si>
    <t>FEDERATION REGIONALE DE DEFENSE CONTRE LES ORGANISMES NUISIBLES - FREDON</t>
  </si>
  <si>
    <t>AMIEL'OR : Etude de la diversité des miels de la Martinique</t>
  </si>
  <si>
    <t>SYNDICAT MIXTE DU PARC NATUREL DE LA MARTINIQUE</t>
  </si>
  <si>
    <t>SYNDICAT DES APICULTEURS MARTINIQUAIS</t>
  </si>
  <si>
    <t>POLE AGRORESSOURCES ET DE RECHERCHE DE LA MARTINIQUE (PARM)</t>
  </si>
  <si>
    <t xml:space="preserve">Apiculture, agriculture et environnement : associer l'arboriculture fruitière et l'apiculture pour une gestion agroécologique  et innovante des systèmes de production </t>
  </si>
  <si>
    <t>FEDERATION REGIONALE DE DEFENSE CONTRE LES ORGANISMES NUISIBLES (FREDON MARTINIQUE)</t>
  </si>
  <si>
    <t>ITICan: itinéraire technique innovant en culture de canne à sucre; installation de plante de service en inter-culture (jachère)</t>
  </si>
  <si>
    <t>CENTRE TECHNIQUE DE LA CANNE ET DU SUCRE (CTCS)</t>
  </si>
  <si>
    <t>BanaNe durable PEI pour une production écologiquement intensif - durée 3 ans - Banane durable 2 Martinique</t>
  </si>
  <si>
    <t>UGPBAN</t>
  </si>
  <si>
    <t>CIRAD</t>
  </si>
  <si>
    <t>RESYMAR: Résilience de systèmes maraîchers</t>
  </si>
  <si>
    <t>AGRUMICULTURE: Gestion Agroécologique des vergers d'agrumes sous la double contrainte du HLB et de l'enherbement</t>
  </si>
  <si>
    <t>16.2.1</t>
  </si>
  <si>
    <t>1602</t>
  </si>
  <si>
    <t xml:space="preserve">Caractérisations fermentaires et aromatiques de nouvelles variétés de cannes réunionnaises pour production de rhum AOC </t>
  </si>
  <si>
    <t>CTCS MARTINIQUE</t>
  </si>
  <si>
    <t xml:space="preserve">Maîtrise de l'activité bactérienne pour la production de sucre de canne pour la SAEM du Galion destinée à l'industrie agro-alimentaire </t>
  </si>
  <si>
    <t>Valorisation des résidus de torréfaction du café pour l'amendement organique des sols</t>
  </si>
  <si>
    <t>GROUPEMENT AGROALIMENTAIRE TROPICAL (GAT Industries)</t>
  </si>
  <si>
    <t>16.4.1</t>
  </si>
  <si>
    <t>Mise en place et développement de circuits courts et de marchés locaux</t>
  </si>
  <si>
    <t>1604</t>
  </si>
  <si>
    <t>Accompagnement au développement du marché de producteurs "Terres et richesses verdimornaises"</t>
  </si>
  <si>
    <t>ASSOCIATION TERRES ET RICHESSES VERDIMORNAISES</t>
  </si>
  <si>
    <t>Redynamisation du GMAI par un accompagnement adapté</t>
  </si>
  <si>
    <t>GRAND MARCHE AGRICOLE ITINERANT (GMAI)</t>
  </si>
  <si>
    <t>Assurer et maintenir la dynamique du Marché du Nord Atlantique</t>
  </si>
  <si>
    <t>MARCHE DU NORD ALANTIQUE (MANA)</t>
  </si>
  <si>
    <t>Redynamiser le marché ORGAPEYI</t>
  </si>
  <si>
    <t>GDA ORGAPEYI</t>
  </si>
  <si>
    <t>Accompagner pour développer sa force de production au travers de l'animation et la promotion des marchés</t>
  </si>
  <si>
    <t xml:space="preserve">ASSOCIATION BOKODJI </t>
  </si>
  <si>
    <t>FLEURICIEL</t>
  </si>
  <si>
    <t>ASSOCIATION CHOU CREOLE</t>
  </si>
  <si>
    <t>Evaluation de nouvelles variétés de canne à sucre introduites en Martinique</t>
  </si>
  <si>
    <t>BIO-PIMENTA PROTEC: Développement d'un nouveau produit de biocontrôle à base de bois d'Inde (Pimenta racemosa) pour la protection des cultures maraîchères en Martinique</t>
  </si>
  <si>
    <t>Unis pour une reconnaissance des circuits courts et des marchés de producteurs de Martinique</t>
  </si>
  <si>
    <t>19.1</t>
  </si>
  <si>
    <t>Soutien préparatoire LEADER</t>
  </si>
  <si>
    <t>1901</t>
  </si>
  <si>
    <t>Assistance MO Élaboration de la stratégie LEADER 2014-2020</t>
  </si>
  <si>
    <t>CAP NORD</t>
  </si>
  <si>
    <t>CAESM</t>
  </si>
  <si>
    <t>Assistance MO Élaboration de la stratégie LEADER 2014-2021</t>
  </si>
  <si>
    <t>CACEM</t>
  </si>
  <si>
    <t>19.2</t>
  </si>
  <si>
    <t xml:space="preserve">Soutien au développement local LEADER </t>
  </si>
  <si>
    <t>1902</t>
  </si>
  <si>
    <t>Aide au démarrage de la SAS "LES RELAIS DE LA FALAISE"</t>
  </si>
  <si>
    <t>LES RELAIS DE LA FALAISE</t>
  </si>
  <si>
    <t>Aide au démarrage de la SAS "LES SAVEURS DU DOMAINE"</t>
  </si>
  <si>
    <t>SAS LES SAVEURS DU DOMAINE</t>
  </si>
  <si>
    <t>Création d'un commerce de proximité Chez ZAZA</t>
  </si>
  <si>
    <t>SAS MAUNEL AND CO</t>
  </si>
  <si>
    <t>Création d'un atelier de transformation de fruits locaux</t>
  </si>
  <si>
    <t>SARL L'ATELIER DES FRUITES</t>
  </si>
  <si>
    <t>Aide au démarrage du projet : Création d'un atelier de transformation de fruits locaux</t>
  </si>
  <si>
    <t xml:space="preserve">Aide au démarrage - Cave à bières artisanales sur internet </t>
  </si>
  <si>
    <t>GOGUETTES - CAVE A BIERE</t>
  </si>
  <si>
    <t>Aide à l'investissement -Création d'un marché numérique B to B multi cathégories</t>
  </si>
  <si>
    <t>BI CARIBBEAN SAS</t>
  </si>
  <si>
    <t>JADEN KREYOL partage hors sol</t>
  </si>
  <si>
    <t>ASSOCIATION REGIONALE DE MARTINIQUE DES CENTRES D'ENTRAINEMENTAUX METHODES D'EDUCATION ACTIVE (CEMEA)</t>
  </si>
  <si>
    <t>Aide au démarrage - Création d'un point de vente de restauration bénéficiant d'une structure architecturale innovante (cube de verre) sur la plage de Schoelcher</t>
  </si>
  <si>
    <t>THE CUBE SARL</t>
  </si>
  <si>
    <t>Création d'un espace de restauration au comptoir des viandes</t>
  </si>
  <si>
    <t>CODEV LE COMPTOIR DES VAINDES</t>
  </si>
  <si>
    <t>Création d'un atelier de production artisanale - Concept store d'objets d'art et artisanat martiniquais haut de gamme - créateur de bougies parfumées designs</t>
  </si>
  <si>
    <t>YSNAY EURL</t>
  </si>
  <si>
    <t>Aide au démarrage à l'entreprise BI CARIBBEAN</t>
  </si>
  <si>
    <t xml:space="preserve"> Aide au démarrage pour la création d'un atelier de production artisanale</t>
  </si>
  <si>
    <t xml:space="preserve"> Aide au démarrage pour la CODEV SARL</t>
  </si>
  <si>
    <t>CODEV SARL</t>
  </si>
  <si>
    <t>Aide au démarrage : Création d'une activité de services traiteurs et autres services de restauration</t>
  </si>
  <si>
    <t>LA PRESQU'ILIENNE EURL</t>
  </si>
  <si>
    <t>Création d'une activité de services traiteurs et autres services de restauration</t>
  </si>
  <si>
    <t>Complément d'équipement d'une zone de vente et création d'un parcours touristique</t>
  </si>
  <si>
    <t>TARAUD Georges</t>
  </si>
  <si>
    <t>Aide au démarrage : Valorisation d'une exploitation agricole et de sa zone de vente par un parcours touristique</t>
  </si>
  <si>
    <t>Aide au démarrage pour un commerce en litige de fruits et légumes et produits régionaux</t>
  </si>
  <si>
    <t>SASU MADIN ETHIK</t>
  </si>
  <si>
    <t>Création d'un atelier de découpe ovin caprin et mise en œuvre d'une commercialisation en circuit court</t>
  </si>
  <si>
    <t>THIANT Bruno</t>
  </si>
  <si>
    <t>Aide au démarrage pour la création d'un atelier de découpe ovin caprin et mise en œuvre d'une commercialisation en circuit court</t>
  </si>
  <si>
    <t>Aide au démarrage pour la création d'un point de restauration, snack, crêperie, glacier, salon de thé et bar à café dans le centre-ville de la Trinité</t>
  </si>
  <si>
    <t>BARISTA OF FRENCH WEST INDIES</t>
  </si>
  <si>
    <t>Aide au démarrage dans le cadre de la mise en place d'un atelier d'agro-transformation de boissons, de retraitement des emballages et aménagement d'un point de vente et de collecte</t>
  </si>
  <si>
    <t>HEALTHY PRODUCTION</t>
  </si>
  <si>
    <t>Création d'une nouvelle activité d'animation musicale au restaurant le Petit Palais - Aide au démarrage</t>
  </si>
  <si>
    <t>LE PETIT PALAIS</t>
  </si>
  <si>
    <t>Verger éducatif</t>
  </si>
  <si>
    <t>FREDON MARTINIQUE - FEDERATION REGIONALE DE DEFENSE CONTRE LES ORGANISMES NUISIBLES DE LA MARTINIQUE</t>
  </si>
  <si>
    <t>Développement activité de boucherie artisanale</t>
  </si>
  <si>
    <t>SARL PRAIRIE AMANT</t>
  </si>
  <si>
    <t>Commerce en ligne de fruits et légumes et produits régionaux</t>
  </si>
  <si>
    <t>Création d'une épicerie vrac zéro déchet</t>
  </si>
  <si>
    <t>AS VRAC SARL</t>
  </si>
  <si>
    <t>Création d'un point de Restauration, Snack, Crêperie, Glacier, Salon de thé et Bar à café dans le centre-ville de la Trinite</t>
  </si>
  <si>
    <t>SARL BARISTA OF FRENCH WEST INDIES</t>
  </si>
  <si>
    <t>Développement d'un nouveau concept d'isolation en construction</t>
  </si>
  <si>
    <t>SARL DJE CONSTRUCTION</t>
  </si>
  <si>
    <t>Aide à l'investissement matériel dans le cadre du projet de modernisation d'un restaurant et d'un bar</t>
  </si>
  <si>
    <t>SAS HABITATION CERON</t>
  </si>
  <si>
    <t>Création d'une unité d'agro-transformaation de plantes aromatiques et médicinales locales en huiles essentielles et végétales (Aide au demarrage)</t>
  </si>
  <si>
    <t>SAS AROMAVIE</t>
  </si>
  <si>
    <t>Développement d'une offre innovante d'une boutique mobile de produits patrimoniaux issus de l'agriculture biologique "Loto mannyok"</t>
  </si>
  <si>
    <t>RIJO Raymond</t>
  </si>
  <si>
    <t xml:space="preserve">Aide au démarrage - Développement d'une offre innovante d'une boutique mobile de produits patrimoniaux issus de l'agriculture biologique "Loto Mannyok" </t>
  </si>
  <si>
    <t>Aide au démarrage - Lancement de la gamme capillaire ELYAH HAIR</t>
  </si>
  <si>
    <t>SAS ANTILLES COSMETIQUES</t>
  </si>
  <si>
    <t>Acquisition de matériel et travaux d'aménagement pour la production de bijoux et d'objets d'art</t>
  </si>
  <si>
    <t>SAS ANTILLES PRODUCTION</t>
  </si>
  <si>
    <t>Aide au démarrage - Ajout d'une activité de bar à jus et de boissons fraîches</t>
  </si>
  <si>
    <t>DOLLY Fabienne</t>
  </si>
  <si>
    <t>Aide au démarrage - Lancement d'une bijouterie artisanale dans le nord</t>
  </si>
  <si>
    <t>LORR' BIJOUX</t>
  </si>
  <si>
    <t>Lancement d'une bijouterie artisanale dans le Nord Atlantique</t>
  </si>
  <si>
    <t>Soutien au développement local LEADER</t>
  </si>
  <si>
    <t>Création d’une gamme de tisanes de plantes médicinales créoles zéro déchet et zéro exclusion</t>
  </si>
  <si>
    <t>HERBORISTERIE CREOLE SARL</t>
  </si>
  <si>
    <t>Projet de développement du Paradis du bakwa : l’espace muséal« La Kaz à Bakwa</t>
  </si>
  <si>
    <t>LE PARADIS DU BAKWA</t>
  </si>
  <si>
    <t>Aide au démarrage du p’tit marché de l’Ilot</t>
  </si>
  <si>
    <t>PERTAYS Christian</t>
  </si>
  <si>
    <t>Demande d’aide à l’investissement du ptit marché de l’îlot</t>
  </si>
  <si>
    <t>Aide au démarrage - Création d’un espace d’exposition « la Kaz à Bakwa »</t>
  </si>
  <si>
    <t>Aide au démarrage - Mise en place d’un atelier de transformation de fruits et légumes</t>
  </si>
  <si>
    <t>TIN Marie-Lyne</t>
  </si>
  <si>
    <t>Aide à l'investissement dans le cadre du lancement de vente en ligne et la livraison de produits locaux par SAS MANRINA</t>
  </si>
  <si>
    <t>SAS MANRINA</t>
  </si>
  <si>
    <t>Mise en place d'un atelier de transformation de fruits et légumes</t>
  </si>
  <si>
    <t xml:space="preserve">TIN Marie-Lyne </t>
  </si>
  <si>
    <t>Aide au démarrage dans le cadre de la création d'un pôle d'activités sur le front de mer de Bellefontaine: animations culturelles et restauration 100% "local"</t>
  </si>
  <si>
    <t>RAPHAEL CONCEPT SARL</t>
  </si>
  <si>
    <t>Création d'un atelier de transformation de fèves de cacao pour la consommation alimentaire et la cosmétique</t>
  </si>
  <si>
    <t>EI GRATIEN Guylène</t>
  </si>
  <si>
    <t>Création d'une épicerie le primeur de la Tit 'Prairie (Aide au démarrage)</t>
  </si>
  <si>
    <t>SAS EPICERIE LA TIT'PRAIRIE</t>
  </si>
  <si>
    <t>Création d'une épicerie le primeur de la Tit 'Prairie (Investissement)</t>
  </si>
  <si>
    <t>Création d'un atelier agro-transformation de la viande locale et d'un circuit de vente de proximité en tournée</t>
  </si>
  <si>
    <t>Aide à l'investissement - Création d'un point de vente de restauration bénéficiant d'une structure architecturale innovante (cube de verre) sur la plage de Schoelcher</t>
  </si>
  <si>
    <t>Création d'une unité d'agro-transformaation de plantes aromatiques et médicinales locales en huiles essentielles et végétales (investissement)</t>
  </si>
  <si>
    <t>Aide à l'investissement dans le cadre de la mise en place d'un atelier d'agro-transformation de boissons, de retraitement des emballages et aménagement d'un point de vente et de collecte</t>
  </si>
  <si>
    <t>SAS HEALTHY PRODUCTION</t>
  </si>
  <si>
    <t>Création d’une activité de plats cuisines locaux</t>
  </si>
  <si>
    <t>GL PASSION GASTRONOMIE EURL</t>
  </si>
  <si>
    <t>Création d'un glacier artisanal pour mettre en avant les produits du terroir</t>
  </si>
  <si>
    <t>SASU LE COMPTOIR DES DELICES</t>
  </si>
  <si>
    <t>Aide à l'investissement dans le cadre du projet de construction et d'aménagement d'une boutique de produits locaux à Tartane</t>
  </si>
  <si>
    <t>DISTRI RHUM SARL</t>
  </si>
  <si>
    <t>Développement d'une unité d'agro transformation des produits locaux (viande, fruits et légumes)</t>
  </si>
  <si>
    <t xml:space="preserve">SARL A VOTRE GOUT </t>
  </si>
  <si>
    <t>2.1.1</t>
  </si>
  <si>
    <t>Conseil et encadrement technique</t>
  </si>
  <si>
    <t>0201</t>
  </si>
  <si>
    <t>Conseil et encadrement technique n°2</t>
  </si>
  <si>
    <t>CHAMBRE D'AGRICULTURE DE LA MARTINIQUE</t>
  </si>
  <si>
    <t>20.0</t>
  </si>
  <si>
    <t>Assitance Technique : Préparation, sélection, gestion, suivi, contrôle
et évaluation du PDRM</t>
  </si>
  <si>
    <t>2001</t>
  </si>
  <si>
    <t>Préparation, sélection, gestion, suivi, contrôle et évaluation du Programme Rural de Martinique</t>
  </si>
  <si>
    <t>DIRECTION DE L'ALIMENTATION, DE L'AGRICULTURE ET DE LA FORET (DAAF MARTINIQUE)</t>
  </si>
  <si>
    <t>20.01</t>
  </si>
  <si>
    <t>Assitance Technique Réseau Rural</t>
  </si>
  <si>
    <t>Programme d'assistance Technique CTM - Réseau rural 2020-2021</t>
  </si>
  <si>
    <t>COLLECTIVITE TERRITORIALE DE MARTINIQUE</t>
  </si>
  <si>
    <t>Assistance Technique</t>
  </si>
  <si>
    <t xml:space="preserve">Assistance Technique CTM 2019-2020- Rémunérations et autres dépenses </t>
  </si>
  <si>
    <t>20.03</t>
  </si>
  <si>
    <t xml:space="preserve">Assistance Technique Réseau Rural </t>
  </si>
  <si>
    <t>Programme d'Assitance Technique CTM 2018-2020</t>
  </si>
  <si>
    <t>20.1</t>
  </si>
  <si>
    <t>Mesure 20.1 Assistance Technique</t>
  </si>
  <si>
    <t>Préparation, sélection, gestion, suivi, contrôle et évaluation du Programme de Développement Rural Martinique par la DAAF</t>
  </si>
  <si>
    <t>DiIRECTION DE L'ALIMENTATION, DE L'AGRICULTURE ET DE LA FORET (DAAF MARTINIQUE)</t>
  </si>
  <si>
    <t>Assistance Technique CTM 2017-2018 - Rémunérations et loyers</t>
  </si>
  <si>
    <t>COLLECTIVITE TERRITORIALE DE MARTINIQUE (CTM)</t>
  </si>
  <si>
    <t>20-01</t>
  </si>
  <si>
    <t>Assistance Technique FEADER</t>
  </si>
  <si>
    <t>Assistance Technique CTM 2021 - Rémunérations</t>
  </si>
  <si>
    <t>3.1.1</t>
  </si>
  <si>
    <t>Aide à la participation à des démarches de qualité</t>
  </si>
  <si>
    <t>0301</t>
  </si>
  <si>
    <t>Certification agriculteur biologique</t>
  </si>
  <si>
    <t>EARL HERBORISTERIE CREOLE</t>
  </si>
  <si>
    <t>Contrôle et certification agriculture biologique 2014-2018</t>
  </si>
  <si>
    <t>EARL DOMAINES THIEUBERT</t>
  </si>
  <si>
    <t>Projet d'installation en production bio</t>
  </si>
  <si>
    <t>MOUTAMALLE Valérie</t>
  </si>
  <si>
    <t>Ti Jo Bio</t>
  </si>
  <si>
    <t>DOMERGUE Joseph</t>
  </si>
  <si>
    <t>Certification et contrôle bio</t>
  </si>
  <si>
    <t>POGNON Amédé Félix</t>
  </si>
  <si>
    <t>Agriculture - Mise en place d'une exploitation agriculture biologique</t>
  </si>
  <si>
    <t>ARMIEN Cédric Jean-Daniel</t>
  </si>
  <si>
    <t xml:space="preserve">Certification Agriculture Biologique </t>
  </si>
  <si>
    <t>GUILON Lionel</t>
  </si>
  <si>
    <t>Conversion à l'agriculture biologique</t>
  </si>
  <si>
    <t>CARTESSE Léonard Christian</t>
  </si>
  <si>
    <t>Certification biologique</t>
  </si>
  <si>
    <t>PLACIDE Roseline épouse DIONY</t>
  </si>
  <si>
    <t>La Ferme Rustique - Certification AB d'une exploitation de maraîchage diversifié en vente directe</t>
  </si>
  <si>
    <t>OKADA Shizu</t>
  </si>
  <si>
    <t>Contrôle et Certification Agriculture Biologique</t>
  </si>
  <si>
    <t>MERGIRIE Marie-Line</t>
  </si>
  <si>
    <t>Aide à la participation  à des démarches de qualité</t>
  </si>
  <si>
    <t>Conversion AB</t>
  </si>
  <si>
    <t>TI-FONDS</t>
  </si>
  <si>
    <t>3.2.1</t>
  </si>
  <si>
    <t>Promotion des produits faisant l'objet d'un régime de qualité alimentaire</t>
  </si>
  <si>
    <t>0302</t>
  </si>
  <si>
    <t>Participation au salon international de l'Agriculture de Paris 2015 et promotion des rhums agricoles de Martinique</t>
  </si>
  <si>
    <t>SYNDICAT DE DE DEFENSE AOC RHUM AGRICOLE DE MARTINIQUE (SDAORAM)</t>
  </si>
  <si>
    <t>Participation au salon international de l'agriculture de Paris du 24 février au 24 mars 2018</t>
  </si>
  <si>
    <t>SYNDICAT DE DEFENSE AOC RHUM AGRICOLE (SDAORAM)</t>
  </si>
  <si>
    <t>Participation au salon international de l'Agriculture de Paris 2016 et promotion des rhums agricoles de Martinique</t>
  </si>
  <si>
    <t>Participation au Salon International de l'Agriculture de Paris du 23 février au 3 mars 2018</t>
  </si>
  <si>
    <t>Guide international du rhum-volet Rhumes de Martinique</t>
  </si>
  <si>
    <t>SYNDICAT DE DEFENSE AOC RHUM AGRICOLE DE MARTINIQUE  (SDAORAM)</t>
  </si>
  <si>
    <t>Participation au Salon International de l'Agriculture de Paris (SIA 2020 ) et promotion des rhums Agricoles de la Martinique</t>
  </si>
  <si>
    <t>4.1.1</t>
  </si>
  <si>
    <t>Maîtrise de l'alimentation, gestion des déchets et préservation de l'environnement</t>
  </si>
  <si>
    <t>EARL LOMBE</t>
  </si>
  <si>
    <t>Modernisation des équipements faisant suite au dossier plantation 2014 - 2ème dossier du projet global 2014</t>
  </si>
  <si>
    <t>SARL RIVIERE LEZARDE</t>
  </si>
  <si>
    <t>Plantation de 56 ha de canne à sucre, achat et installation d'un héliosec et modernisation du parc matériel avec l'investissement dans une nouvelle récolteuse 2015</t>
  </si>
  <si>
    <t xml:space="preserve">SAS CANASUC </t>
  </si>
  <si>
    <t>Acquisition de matériels de modernisation des installations de la SAS HABITATION PECOUL en 2014</t>
  </si>
  <si>
    <t>SAS HABITATION PECOUL</t>
  </si>
  <si>
    <t>Modernisation des matériels et installation de la SAS Habitation PECOUL (2015 - 2016)</t>
  </si>
  <si>
    <t>SARL HABITATION PECOUL</t>
  </si>
  <si>
    <t>Acquisition de matériel agricole et réalisation de drainage et traces en 2015-2016</t>
  </si>
  <si>
    <t>SAS BAMARYL</t>
  </si>
  <si>
    <t>Aménagement d'infrastructures et acquisition de matériels agricoles pour l'activité élevage (2016)</t>
  </si>
  <si>
    <t>Réalisation d'une unité de production de champignons de Paris (2016)</t>
  </si>
  <si>
    <t>SARL CHAMPIMAR</t>
  </si>
  <si>
    <t xml:space="preserve"> </t>
  </si>
  <si>
    <t>Mise en place d'investissements de production dans le cadre d'une exploitation agricole en canne à sucre, verger et cultures maraichères (JA)</t>
  </si>
  <si>
    <t>EARL K'NES KREOL</t>
  </si>
  <si>
    <t>Acquisition de matériel (2015)</t>
  </si>
  <si>
    <t>WILLY LOUSY DANIEL</t>
  </si>
  <si>
    <t>Installation irrigation sur 33 ha, réalisation de drainage et de traces pour 2014</t>
  </si>
  <si>
    <t>SARL HABITATION GRAND SUD</t>
  </si>
  <si>
    <t>Irrigation pour les plantations de 12,18 ha de 2015 et 1500 ml de créaton de traces</t>
  </si>
  <si>
    <t>SARL HABITATION TRIANON</t>
  </si>
  <si>
    <t>Plantation de vitroplants 2016, irrigation y compris automatisation</t>
  </si>
  <si>
    <t>SARL CHOISY</t>
  </si>
  <si>
    <t>Travaux de dérochages, d'amélioration foncière et de désenclavement parcellaire ainsi que la mise en place de système d'irrigation - Programme d'exploitation DASL 2015</t>
  </si>
  <si>
    <t>SAS DISTILLERIES AGRICOLES DE SAINTE-LUCE</t>
  </si>
  <si>
    <t>Travaux d'améliorations foncières des parcelles RP1, RP2, T5 et installation de ferti-irrigation des parcelles RP1, RP2, T4, T6 et T7 de 2015 à 2016</t>
  </si>
  <si>
    <t>Plantation de canne  2015 (92ha )</t>
  </si>
  <si>
    <t>SARL AGRI CANNE</t>
  </si>
  <si>
    <t>Mécanisation canne (2015)</t>
  </si>
  <si>
    <t>SARL EXPLOITATION PLAINE DU GALION</t>
  </si>
  <si>
    <t>Plantation de canne à sucre et mécanisation 2016</t>
  </si>
  <si>
    <t>SARL EXPLOITATION PLAINE DU GALION (EPG)</t>
  </si>
  <si>
    <t>Réalisation de traces sur 1 500 mètres linéaires</t>
  </si>
  <si>
    <t>Plantation de vitroplants banane sur 30,81 ha en 2015 ((dossier faisant parti d'un projet global)</t>
  </si>
  <si>
    <t>SARL EXPLOITATION PETIT MORNE</t>
  </si>
  <si>
    <t>Plantation et Mécanisation 2016</t>
  </si>
  <si>
    <t>SARL EXPLOITATION BANANE DU GALION</t>
  </si>
  <si>
    <t>Mécanisation 2015 (2ème partie)</t>
  </si>
  <si>
    <t xml:space="preserve">SARL EXPLOITATION BANANE DU GALION </t>
  </si>
  <si>
    <t>Plantation de banane et mécanisation 2016</t>
  </si>
  <si>
    <t xml:space="preserve">SARL EXPLOITATION BANANE DU MALGRE TOUT </t>
  </si>
  <si>
    <t>Mécanisation travaux/champs, aménagement station conditionnement en 2015 - 2ème partie (banane)</t>
  </si>
  <si>
    <t>SARL EDEN</t>
  </si>
  <si>
    <t>Réalisation de traces, travaux de drainage, acquisition d'une motopompe en 2014</t>
  </si>
  <si>
    <t>SAS CAFEIERE</t>
  </si>
  <si>
    <t>Plantation de vitroplants banane 2015, réalisation de traces et irrigation</t>
  </si>
  <si>
    <t>SARL HABITATION LA RICHARD</t>
  </si>
  <si>
    <t>Travaux de dérochéges, mise en place d'un système d'irrigation expérimental sur l'exploitation DASL en 2014 - 2ème partie</t>
  </si>
  <si>
    <t>SAS DISTILLERIE AGRICOLES DE SAINT-LUCE</t>
  </si>
  <si>
    <t>Acquisition de matériel et aménagement des infrastructures en 2015</t>
  </si>
  <si>
    <t>Travaux de décrochage, d'amélioration foncières et de désenclavement parcellaire de l'exploitation 2015 BBSsur 25,29 ha</t>
  </si>
  <si>
    <t>BELLONIE BOURDILLON ET SECCESSEURS</t>
  </si>
  <si>
    <t xml:space="preserve">Amélioration de l'exploitation des parcelles agricoles (plantation de cannes de 29,86 ha ramenés à 28,64 ha)-acquisition de matériel-confection de traces : 2016
</t>
  </si>
  <si>
    <t>SA EXPLOITATION AGRICOLE DE LA MONTAGNE PELEE</t>
  </si>
  <si>
    <t>Amélioration de m'exploitation des parcelles, plantation de canne à sucre. Acquisition de matériel 2016</t>
  </si>
  <si>
    <t>SA EXPLOITATION AGRICOLE BASSE POINTE (EAPB)</t>
  </si>
  <si>
    <t>Acquisition d'équipements agricoles aménagement des hangars et réalisation de traces 2015</t>
  </si>
  <si>
    <t>SAS CAFAEIERE</t>
  </si>
  <si>
    <t>Modernisation de l'exploitation Elevage Pointe Royale (2015-2017)</t>
  </si>
  <si>
    <t>SARL ELEVAGE POINTE ROYALE</t>
  </si>
  <si>
    <t>Plantation de canne et investissements agricole pour les activités canne et élevage de la SCEA VICTOIRE</t>
  </si>
  <si>
    <t>SCEA VICTOIRE</t>
  </si>
  <si>
    <t>Vitroplants, irrigation, aménagement, station de conditionnement</t>
  </si>
  <si>
    <t>SARL SOCIETE NOUVELLE DES PLANTATIONS CONCORDE</t>
  </si>
  <si>
    <t>Mise en place de techniques innovantes en ensilage pour un élevage bovin naisseur-engraisseur</t>
  </si>
  <si>
    <t>EARL FERME AURORE</t>
  </si>
  <si>
    <t>Irrigation, retenue collinaire, traces, mécanisation de la gestion des surfaces enherbées 2015</t>
  </si>
  <si>
    <t>SARL HABITATION ASSIER</t>
  </si>
  <si>
    <t>Plantation vitroplants 3,98ha, traces, aménagement de la station de conditionnement (2015)</t>
  </si>
  <si>
    <t>SARL PAQUEMAR</t>
  </si>
  <si>
    <t>Plantation de vitroplants banane sur 27,81ha (2015)</t>
  </si>
  <si>
    <t>EARL BELFORT</t>
  </si>
  <si>
    <t>Acquisition de matériel agricole et réalisation de travaux du sol en 2014 et 2015 - Volet canne et banane</t>
  </si>
  <si>
    <t>Acquisition d'une ligne d'embouteillage</t>
  </si>
  <si>
    <t>SARL DISTILLERIE LA FAVORITE</t>
  </si>
  <si>
    <t>Plantation de vitroplants Fin 2014-Début 2015 - 16,32ha</t>
  </si>
  <si>
    <t>Mécanisation 2014 (2ème partie du projet)</t>
  </si>
  <si>
    <t>Acquisition de matériel - Confection de traces (Amélioration foncière) (2014) - 2ème partie</t>
  </si>
  <si>
    <t>Acquisition de matériel agricole pour l'amélioration de l'exploitation - 2015 (Partie II)</t>
  </si>
  <si>
    <t>EXPLOITATION AGRICOLE BASSE POINTE</t>
  </si>
  <si>
    <t>Plantation de vitroplants 2014 - 27,61 ha</t>
  </si>
  <si>
    <t>Acquisition de matériels agricoles pour l'amélioration de l'exploitation 2014 (2ème partie)</t>
  </si>
  <si>
    <t>EABP</t>
  </si>
  <si>
    <t>Plantation de vitroplants 2015 - 13,92ha</t>
  </si>
  <si>
    <t>Plantation de vitroplants 2014 - 14,10ha</t>
  </si>
  <si>
    <t xml:space="preserve">Plantations de bananes 2014 - 13,95 ha </t>
  </si>
  <si>
    <t>SARL HABITATION BOCHET</t>
  </si>
  <si>
    <t>Retenue: création d'une réserve d'eau  - 2016</t>
  </si>
  <si>
    <t>SARL TI-FONDS</t>
  </si>
  <si>
    <t>Plantation de bananes 2014 - 40 ha</t>
  </si>
  <si>
    <t>SARL EXPLOITATION AGRICOLE PETIT MORNE</t>
  </si>
  <si>
    <t xml:space="preserve">Plantation de bananes 2014 - 8,71 ha </t>
  </si>
  <si>
    <t>Plantation canne à sucre 2014 - 67,46 ha</t>
  </si>
  <si>
    <t>SA LE LAREINTY</t>
  </si>
  <si>
    <t>Plantation Replantation 2015 – 2016  - 52,68ha</t>
  </si>
  <si>
    <t>SAS SOCIETE MARTINIQUAISE DES PLANTATIONS SAINT-JAMES</t>
  </si>
  <si>
    <t>Plantation banane et canne 2014-2015 - 2,56ha (Banane) + 33,59ha (canne)</t>
  </si>
  <si>
    <t>SARL PLANTATION SAINT-ETIENNE</t>
  </si>
  <si>
    <t>Plantation de vitroplants 2014, réalisation de traces</t>
  </si>
  <si>
    <t>Plantation et Replantation Cannes à Sucre – Programme DASL 2014 -29,54 ha</t>
  </si>
  <si>
    <t>SAS DISTILLERIE AGRICOLE SAINTE-LUCE</t>
  </si>
  <si>
    <t>Irrigation goutte à gouttes (40ha), installation de 3 Héelioses</t>
  </si>
  <si>
    <t>Plantation de cannes à sucre 25,93 ha – 2014</t>
  </si>
  <si>
    <t>SA EXPLOITATION AGRICOLE MONTAGNE PELEE</t>
  </si>
  <si>
    <t>Plantation de canne à sucre 14,30 ha – 2014</t>
  </si>
  <si>
    <t>SA EXPLOITATION AGRICOLE BASSE-POINTE</t>
  </si>
  <si>
    <t>Plantation de cannes à sucre 27,47 ha – 2015</t>
  </si>
  <si>
    <t>Plantation de cannes à sucre 29,23 ha – 2015</t>
  </si>
  <si>
    <t>Plantation de banane 0ha et de canne 16,22 ha – 2014</t>
  </si>
  <si>
    <t>SAS HERITIERS CRASSOUS DE MEDEUIL</t>
  </si>
  <si>
    <t>Plantation de canne à sucre 2014-2015 (14,24 ha)</t>
  </si>
  <si>
    <t>RHUMS MARTINIQUAIS SAINT-JAMES (RMSJ)</t>
  </si>
  <si>
    <t>Plantation de canne à sucre 2015-2016 (14 ha)</t>
  </si>
  <si>
    <t>Plantation de canne à sucre 2014 (69,55 ha)</t>
  </si>
  <si>
    <t>EXPLOITATION AGRICOLE DU GALION (EPG)</t>
  </si>
  <si>
    <t>Plantation de canne à sucre 2015 (70,65 ha)</t>
  </si>
  <si>
    <t>Investissement de modernisation 2014-2015</t>
  </si>
  <si>
    <t>Acquisition de matériels agricoles sur les années 2014-2015 dans le cadre de la modernisation de l'exploitation SAINT-ETIENNE</t>
  </si>
  <si>
    <t>SARL PLANTATION SAINT ETIENNE</t>
  </si>
  <si>
    <t>Plantation de vitroplants (11,49 ha), acquisition d'un quad de traitement cerco et de matériels récolte (2016)</t>
  </si>
  <si>
    <t>SARL UNION</t>
  </si>
  <si>
    <t>Plantation de vitroplants banane 2015-8,8ha</t>
  </si>
  <si>
    <t>SARL EXPLOITATION AGRICOLE DU SUD EST</t>
  </si>
  <si>
    <t>Amélioration foncière et désenclavement parcellaire et plantation de vitroplants banane -5,96 ha</t>
  </si>
  <si>
    <t>SARL HABITATION DUHAUMONT</t>
  </si>
  <si>
    <t>Plantation 2016 et aménagement de station de conditionnement</t>
  </si>
  <si>
    <t>Plantation de 24,41 ha de vitroplants bananes, réalisation de 350 ml de traces et acquisition d'un engin de traitement en 2014-2015</t>
  </si>
  <si>
    <t>Plantation - Investissements en 2015</t>
  </si>
  <si>
    <t>Plantation canne à sucre 4,74 ha à la Favorite - nov. Déc. 2015</t>
  </si>
  <si>
    <t>DISTILLERIE LA FAVORITE</t>
  </si>
  <si>
    <t>Acquisition de vitroplants bananes (0,47ha) et réalisation de 850 ml de traces - 2014</t>
  </si>
  <si>
    <t>SARL HORTI-FRUITS</t>
  </si>
  <si>
    <t>Amélioration foncière et plantation de canne à sucre sur 13 ha</t>
  </si>
  <si>
    <t>BARBE Nicole</t>
  </si>
  <si>
    <t>Plantation de 8,99ha de bananes et de 26,32ha de canne (2015)</t>
  </si>
  <si>
    <t>Investissements agricoles 2014-2015: (Dossier 2/2: Améliorations foncières - Mécanisation)</t>
  </si>
  <si>
    <t>SAS S.M.P.S.J Société martiniquaise des pantations SAINT-JAMES (EX SMCS)</t>
  </si>
  <si>
    <t>Plantation de vitroplants bananes 2015</t>
  </si>
  <si>
    <t>SARL EXPLOITATION DE BANANES DU MALGRE TOUT</t>
  </si>
  <si>
    <t>Modernisation des installations et matériels de production</t>
  </si>
  <si>
    <t>ANTILLES VITRO PLANTS</t>
  </si>
  <si>
    <t>Investissements liés à la plantation de banane, acquisition d'une cuve de stockage d'eau et d'un ensemble de traitement de la cercosporiose (2015)</t>
  </si>
  <si>
    <t>Clötures élevage - tracteur équipé pour la manutention des fourrages (2014/2015)</t>
  </si>
  <si>
    <t>Plantation de banane (7,06 ha) et modernisation des équipements et infrastructures 2016-2017</t>
  </si>
  <si>
    <t>Plantation de canne sur 95,34 ha et acquisition de matériels agricoles 2016-2017</t>
  </si>
  <si>
    <t>SAS CANASUC</t>
  </si>
  <si>
    <t>Plantation de bananes (20,78) ha), modernisation des infrastructures et des équipements agricoles de la SAS CAFEIERE en 2016 et 2017</t>
  </si>
  <si>
    <t>Désenclavement de la parcelle et acquisition d'un girobroyeur (2014)</t>
  </si>
  <si>
    <t>Plantation de 15,67 ha de vitroplants de banane et réalisation de 2 500 ml de traces sur 2015</t>
  </si>
  <si>
    <t>GFA CHANCEL</t>
  </si>
  <si>
    <t xml:space="preserve">Plantation (20 ha ramenés à 7,75 ha) - Drainage - Mécanisation de la coupe 2016 </t>
  </si>
  <si>
    <t>Mise en place d'un bâtiment d'élevage, aménagements fonciers et clôture</t>
  </si>
  <si>
    <t>Valérie MOUTAMALLE</t>
  </si>
  <si>
    <t>Plantation de vitroplants de bananes (11,15 ha) - 2014</t>
  </si>
  <si>
    <t>SARL PIROGUE</t>
  </si>
  <si>
    <t>Plantation de vitroplants bananes et drainage - 12,26 ha - 2015</t>
  </si>
  <si>
    <t>Modernisation des outils de production dans la filière avicole</t>
  </si>
  <si>
    <t>SAS MARTINIQUE AVICULTURE</t>
  </si>
  <si>
    <t>Plantation de canne à sucre 2015-2016 / Remodelage, drainage (Dossier 2/2)</t>
  </si>
  <si>
    <t>SARL LES CANNES DE PETIT PRE</t>
  </si>
  <si>
    <t>Platation de vitroplants de bananes 4,73ha (2015/2016)</t>
  </si>
  <si>
    <t>SARL SOUDON</t>
  </si>
  <si>
    <t>Installation d'un Héliosec (2015)</t>
  </si>
  <si>
    <t>plantation de vitroplants bananes sur 12,18 ha – 2015</t>
  </si>
  <si>
    <t>SARL Habitation Trianon</t>
  </si>
  <si>
    <t>Plantation (20,74 ha ramenés à 19,16 ha) et de cannes (6,84 ha ramenés à 1,63 ha), acquisition d'un tracteur, création de traces et drainage de parcelles pour l'exploitation BAMARYL  en 2016 et 2017</t>
  </si>
  <si>
    <t>Plantation de vitroplants banane sur 862ha, mdernisation du hangar et autres investissements agricoles (2016-2017)</t>
  </si>
  <si>
    <t>SARL BEAUREGARD</t>
  </si>
  <si>
    <t>Plantation de vitroplants bananes sur 6,19 ha – 2014-2015</t>
  </si>
  <si>
    <t>SARL CITEFI</t>
  </si>
  <si>
    <t>Investissements en vue d'augmenter la quantité et la qualité de la production de la SARL MACOUBA</t>
  </si>
  <si>
    <t>SARL MACOUBA</t>
  </si>
  <si>
    <t>Modernisation et passage en AB - exploitation bananière (2014)</t>
  </si>
  <si>
    <t>EURL CARA</t>
  </si>
  <si>
    <t>Plantation de vitroplants bananes – 4,10 ha - 2015</t>
  </si>
  <si>
    <t>SARL SOCOBAN</t>
  </si>
  <si>
    <t>Plantation de vitroplants de bananes (3,51 ha) et aménagement - 2014</t>
  </si>
  <si>
    <t>Equipements et modernisation de l'exploitation</t>
  </si>
  <si>
    <t>EARL LE DOMAINE DE LA BERGERIE</t>
  </si>
  <si>
    <t>Plantation de cannes et de  bananes, travaux d'amélioration foncière et modernisation d'équipement en 2016</t>
  </si>
  <si>
    <t>Acquisition d'équipements agricoles en 2014 - Modernisation de l'exploitation CRASSOUS</t>
  </si>
  <si>
    <t>Plantation de vitroplants bananes 2015 - 5,5 ha</t>
  </si>
  <si>
    <t>SARL SOMOBAN</t>
  </si>
  <si>
    <t>Plantation de vitroplants (2014)</t>
  </si>
  <si>
    <t>SARL CHENEAUX</t>
  </si>
  <si>
    <t>Mise en place d'un hangar agricole et d'une trace d'accès à l'exploitation</t>
  </si>
  <si>
    <t>EARL Milellerie MANIBA</t>
  </si>
  <si>
    <t>Plantation de canne 7,78 ha et banane (23,32) et acquisition agricoles  - Lancement de l'activité cacao (6,42 ha) en 2016 et 2017</t>
  </si>
  <si>
    <t>Plantation de vitroplants 2015, réalisation de traces et aménagement des stations de conditionnement</t>
  </si>
  <si>
    <t>SARL BAGATELLE</t>
  </si>
  <si>
    <t>Plantation de vitroplants banane sur4,7ha (2014)</t>
  </si>
  <si>
    <t>SARL PERPIGNA</t>
  </si>
  <si>
    <t>Plantation de banane (17,82 ha) et investissements 2016</t>
  </si>
  <si>
    <t>SARL HABITATION PETITE GRENADE</t>
  </si>
  <si>
    <t>Plantation de bananes sur 13,74 ha (ramenés à 13,69 ha) et investissements 2016</t>
  </si>
  <si>
    <t>Plantation de 9,79 ha de vitroplants banane en 2016, investissements et irrigation</t>
  </si>
  <si>
    <t>Aménagement de la station de consitionnement (2014)</t>
  </si>
  <si>
    <t>Plantation de banane (36,93ha), investissements liés aux plantations et acquisition de matériel agricole 2016</t>
  </si>
  <si>
    <t>Mécanisation 2016</t>
  </si>
  <si>
    <t>SARL Exploitation Plaine du Galion</t>
  </si>
  <si>
    <t>Plantation de vitroplants sur 6,81 ha - Macanisation de la lutte contre cercosporiose (2014)</t>
  </si>
  <si>
    <t>EARL FIJO</t>
  </si>
  <si>
    <t>Plantation de 19,24 ha de banane et de 9,75 ha de canne. Acquisition d'un appareil de traitement anti-cercosporiose</t>
  </si>
  <si>
    <t>Mise en culture de 8 serres de maraîchers et investissements d'équipement</t>
  </si>
  <si>
    <t>EARL AGROLOGIK</t>
  </si>
  <si>
    <t>Mise en place de cultures de diversification de production destinées à la transformation</t>
  </si>
  <si>
    <t>SARL DOMAGRO</t>
  </si>
  <si>
    <t>Replantation de canne à sucre sur 0,8ha (2016)</t>
  </si>
  <si>
    <t>CRIQUET Jean Nestor</t>
  </si>
  <si>
    <t>Récolteuse de canne à sucre 2016</t>
  </si>
  <si>
    <t>Plantation canne à sucre 2015 – 2,70 ha</t>
  </si>
  <si>
    <t xml:space="preserve">LUCAS Udelca </t>
  </si>
  <si>
    <t>Modenisation de l'exploitation bovine GFA JO &amp; CO en 2015</t>
  </si>
  <si>
    <t>GFA  JO &amp; CO</t>
  </si>
  <si>
    <t>Plantation de vitroplants bananes sur 6,36 ha – 2014</t>
  </si>
  <si>
    <t>EARL HABITATION GONDEAU</t>
  </si>
  <si>
    <t>Plantation de 2,88 ha de vitroplants de bananes -2014</t>
  </si>
  <si>
    <t>SARL EXPLOITATION AGRICOLE DU MONTVERT</t>
  </si>
  <si>
    <t>Replantation de cannes à sucre, travaux de dérochages, d'améliorations foncières et de désenclavement parcellaire et réalisation d'un hangar - Programme d'exploitation DASL 2016</t>
  </si>
  <si>
    <t>Construction d'un hangar agricole (2016-2017)</t>
  </si>
  <si>
    <t>Plantation de vitroplants banane sur 3,01 ha (2016)</t>
  </si>
  <si>
    <t>Plantation et replantation de canne à sucre, travau de dérochage, d'améliorations foncières et de désenclavement parcellaire de l'exploitation (2016)</t>
  </si>
  <si>
    <t>Travaux d'amélioration foncières T5, T7 Godinct, RP5 - 2014</t>
  </si>
  <si>
    <t>Achat de matériel agricole destiné au contrôle de l'enherbement</t>
  </si>
  <si>
    <t>Installation irrigation pour 13,95 ha et réalisation de traces (2014)</t>
  </si>
  <si>
    <t>Clôture élevage et Mécanisation</t>
  </si>
  <si>
    <t>SARL EXPLOITATION ELEVAGE DU GALION (EEG)</t>
  </si>
  <si>
    <t>Clôture élevage et mécanisation 2015</t>
  </si>
  <si>
    <t>Plantation de canne à sucre sur 69,63 ha et investissements (2016)</t>
  </si>
  <si>
    <t>SARL AGRI CANNE (ex LE LAREINTY SA)</t>
  </si>
  <si>
    <t>Plantation de cannes à sucre et acquisition de matériels</t>
  </si>
  <si>
    <t>FLORENTIN Henri</t>
  </si>
  <si>
    <t>Plantation de canne 23,03 ha 2016 et réalisation de traces</t>
  </si>
  <si>
    <t>Création d'une exploitation agricole polyculture et arboriculture fruitière (2016)</t>
  </si>
  <si>
    <t>BAURAS Dario</t>
  </si>
  <si>
    <t>Investissements liés aux plantations 2015 (ilôt 13)</t>
  </si>
  <si>
    <t>Plantation de vitroplants banane sur 4,96ha (2015)</t>
  </si>
  <si>
    <t>SARL LITTLE</t>
  </si>
  <si>
    <t>Aménagement de la station de conditionnement, mécanisation des surfaces enherbées</t>
  </si>
  <si>
    <t>EARL DESIRADE</t>
  </si>
  <si>
    <t>Diagnostic plan de performance energétique et aménagement hangar</t>
  </si>
  <si>
    <t>MONT EOLE EARL</t>
  </si>
  <si>
    <t>Mise en place de cultures de diversification de production destinées à la transformation - Etape 1 (2015)</t>
  </si>
  <si>
    <t>Plantation de canne à sucre – 1,97 ha – 2015</t>
  </si>
  <si>
    <t xml:space="preserve">CILPA Auguste </t>
  </si>
  <si>
    <t>Plantation de vitroplants banane sur 13,88 ha (2014)</t>
  </si>
  <si>
    <t>EURL SIBAN</t>
  </si>
  <si>
    <t>Plantation de vitroplants banane sur 11,33ha (2014</t>
  </si>
  <si>
    <t>SARL RESSOURCE</t>
  </si>
  <si>
    <t>Plantation de vitroplants banane sur 6,28ha et aménagement de la station de conditionnement (2015)</t>
  </si>
  <si>
    <t>SARL RECCOURCE</t>
  </si>
  <si>
    <t>Plantation de 3,79ha de canne à sucre et acquisition de matériel agricole (2016)</t>
  </si>
  <si>
    <t>Mécanisation de la gestion de l'enherbement en canne à sucre (2016/2017)</t>
  </si>
  <si>
    <t>RUSTIQUE Georges</t>
  </si>
  <si>
    <t>Modernisation d'une exploitation agricole jardiniers du Nord</t>
  </si>
  <si>
    <t>SARL LES JARDINIERS DU NORD</t>
  </si>
  <si>
    <t>Plantation de 5,56 ha de vitroplants de banane et de 2,92 ha de canne sur 2015</t>
  </si>
  <si>
    <t>Plantation de vitroplants de bananes (0,96 ha) et investissements matériels - 2015</t>
  </si>
  <si>
    <t xml:space="preserve">MICAA Olivier </t>
  </si>
  <si>
    <t>Modernisation d'une exploitation agricole (mécanisation)</t>
  </si>
  <si>
    <t>SCEA CANT AGRI</t>
  </si>
  <si>
    <t>Acquisition de matériels agricoles et création de traces (2014-2015)</t>
  </si>
  <si>
    <t>Matériel entretien prairie (élevage bovin)</t>
  </si>
  <si>
    <t>Plantation de vitroplants bananes sur 19,57 ha et drainage – 2014</t>
  </si>
  <si>
    <t>Aménagement d'un atelier porcin</t>
  </si>
  <si>
    <t>EARL SOPRODA</t>
  </si>
  <si>
    <t>Plantations de canne à sucre sur 16 ha en 2015-2016 (dossier 1/2)</t>
  </si>
  <si>
    <t>Mise en place de la pépinière de Lestrade (2016)</t>
  </si>
  <si>
    <t>DOLPHIN Rony</t>
  </si>
  <si>
    <t>Plantation de vergers sur 2,13 ha (2016)</t>
  </si>
  <si>
    <t>ALEXANDRE RIGOBERT</t>
  </si>
  <si>
    <t>Mise en place d'une serre de cultures marîchères et autres matériels (2016)</t>
  </si>
  <si>
    <t>ABATORD Monette</t>
  </si>
  <si>
    <t>Confortement et diversification d'une activité apicole existante (2016)</t>
  </si>
  <si>
    <t>RICHOL Dorothé Sanlee Yo</t>
  </si>
  <si>
    <t>Plantation vitroplants banane 2,9ha (2014)</t>
  </si>
  <si>
    <t>SARL BAMARYL</t>
  </si>
  <si>
    <t>Irrigation 2014</t>
  </si>
  <si>
    <t>EARLHABITATION GONDEAU</t>
  </si>
  <si>
    <t>Plantation de vitroplants de bananes (11,46 ha) - 2014-2015</t>
  </si>
  <si>
    <t>Mécanisation de la luttre contra la Cercosporiose</t>
  </si>
  <si>
    <t>AMANT Pierre</t>
  </si>
  <si>
    <t>Traces, épandages, irrigation et création de serre pour diversification végétale (2ème partie (2016)</t>
  </si>
  <si>
    <t>Matériel d'élevage faucheuse, bétaillère, balance, mini pelle (2014-2016)</t>
  </si>
  <si>
    <t>OZIER Bruno</t>
  </si>
  <si>
    <t>Plantation de 5,66 ha de vitroplants de banane en 2016 irrigation et aménagement de la station de conditionnement</t>
  </si>
  <si>
    <t>Investissement d'équipement pour une exploitation de bananes d'exportation</t>
  </si>
  <si>
    <t>EAL CANIFRUITS (JA)</t>
  </si>
  <si>
    <t>Vitroplants 2015, amélioration station de conditionnement (post récolte bas volume), mécanisation de la gestion des jachères</t>
  </si>
  <si>
    <t>Plantation de  3,57 ha de vitroplants de banane, irrigation et mise en place d'une citerne en 2016</t>
  </si>
  <si>
    <t>SARL POTICHE</t>
  </si>
  <si>
    <t>Plantation canne à sucre 2016 - 9 ha</t>
  </si>
  <si>
    <t>SCEA ROMANA</t>
  </si>
  <si>
    <t>Plantation de vitroplants banane sur 8,62ha et aménagement de la station de conditionnement (2015)</t>
  </si>
  <si>
    <t>Plantation de vitro plants banane sur 6,10ha et irrigation (2016)</t>
  </si>
  <si>
    <t>Plantation de vitroplants bananes 2014</t>
  </si>
  <si>
    <t>Plantation de bananes 2015-4,42ha</t>
  </si>
  <si>
    <t>SARL EXPLOITATION DE BANANES DU GALION</t>
  </si>
  <si>
    <t>Drainage et remodelage des plantations 2015 et mécanisation</t>
  </si>
  <si>
    <t>Plantation de vitroplants (21,32 ha ramenés à 12,46 ha) avec drainage des parcelles et aménagement de l'accès aux parcelles (2017-2018)</t>
  </si>
  <si>
    <t>Plantation de vitroplants banane 2014-17,48ha</t>
  </si>
  <si>
    <t>Plantation de vitroplants de banane (14,78 ha ramenés à 3,91 ha), aménagement du hangar, mécanisation de la gestion de l'enherbement et réalisation de traces (2017)</t>
  </si>
  <si>
    <t>Plantation de canne à sucre et acquisition de matériels 2017</t>
  </si>
  <si>
    <t>EARL LAUDEMAR</t>
  </si>
  <si>
    <t>Mécanisation et irrigation 2014 - Traces</t>
  </si>
  <si>
    <t>Plantation de canne à sucre sur 81,28 ha (ramenés à 70,24 ha)  et mécanisation en 2017</t>
  </si>
  <si>
    <t>Modernisation des installations et matériels de production 2014-2015</t>
  </si>
  <si>
    <t>Plantation canne à sucre 2014-2015-62,63ha</t>
  </si>
  <si>
    <t>SOCIETE MARTINIQUAISE DE CANNE A SUCRE (SMCS)</t>
  </si>
  <si>
    <t>Mise en place d'un élevage de poulets de chair, verger et maraîcher en plein champ</t>
  </si>
  <si>
    <t xml:space="preserve">LOF Odile </t>
  </si>
  <si>
    <t>Plantation de canne à sucre sur 22,99ha (2015)</t>
  </si>
  <si>
    <t>DISTILLERIE AGRICOLE DE SAINTE LUCE</t>
  </si>
  <si>
    <t>Mise en place d'un atelier de bovins à l'engraissement</t>
  </si>
  <si>
    <t>BERNABE Frank</t>
  </si>
  <si>
    <t>Plantation canne à sucre 6,32 ha - 2014-2015</t>
  </si>
  <si>
    <t>Plantation de canne à sucre 2014-11,8ha</t>
  </si>
  <si>
    <t>Amélioration de l’exploitabilité des parcelles. Plantation de cannes à sucre de 41,28 ha ramenée à 34,87 ha. Acquisition de matériel (2017)</t>
  </si>
  <si>
    <t>SA EXPLOITATION AGRICOLE BASSE POINTE</t>
  </si>
  <si>
    <t>Amélioration de l'exploitation des parcelles agricoles (plantation - acquisition de matériel- confection de traces) 2017</t>
  </si>
  <si>
    <t>Plantation de bananes et cannes et acquisition d'un matériel de traitement ACE Banéole - 2017</t>
  </si>
  <si>
    <t>Plantation vitroplants banane 16,99 ha et canne à sucre 10,31 - 2014</t>
  </si>
  <si>
    <t>Plantation vitroplants 9,13 ha - 2015</t>
  </si>
  <si>
    <t>Plantation de canne à sucre - 2015 - 4,44 ha</t>
  </si>
  <si>
    <t>Investissement collectif dans le cadre de la modernisation des exploitations et de la lutte sanitaire</t>
  </si>
  <si>
    <t>GROUPEMENT DE DEFENSE SANITAIRES DES APICULTEURS MARTINIQUAIS (GDSAM)</t>
  </si>
  <si>
    <t>Plantation de vitroplants banane sur 10,66 ha et aménagement de la station de conditionnement</t>
  </si>
  <si>
    <t>Plantation de vitroplants banane sur 5,55ha et plantation de cannes sur 9,01ha (2014)</t>
  </si>
  <si>
    <t>Acquisition de matériel agricole. Amélioration foncière de l'exploitation - 2015 (2ème partie du projet)</t>
  </si>
  <si>
    <t>EXPLOITATION AGRICOLE MONTAGNE PELEE</t>
  </si>
  <si>
    <t>Plantation de vitroplants banane sur 4,41 ha (2015)</t>
  </si>
  <si>
    <t>SARL PARNASSE</t>
  </si>
  <si>
    <t>Investissements liés aux plantations 2015, création de traces et acquisition d'un système de filtration de l'eau</t>
  </si>
  <si>
    <t>SARL Habitation BOCHET (2)</t>
  </si>
  <si>
    <t>Plantation de vitroplants bananes – 9,43 ha - 2015</t>
  </si>
  <si>
    <t>Forage pour retenue d'eau - 2015</t>
  </si>
  <si>
    <t>Plantation de vitroplants 2017 et 2018. Réalisation de traces. Acquisition d'un canon pour la lutte contre la cerosporiose et d'une remorque pendulaire</t>
  </si>
  <si>
    <t>EARL CHARMINE BANANIERE</t>
  </si>
  <si>
    <t>Achat d'un tracteur agricole pour travaux d'améliorations foncières</t>
  </si>
  <si>
    <t>Passage en Bio d'une exploitation de bananes (2015)</t>
  </si>
  <si>
    <t>SARL LA FERME DU MORNE CAPOT</t>
  </si>
  <si>
    <t>Plantation de vitroplants de banane sur 7,99 ha et mécanisation 2018</t>
  </si>
  <si>
    <t>Aménagementde hangar, réalisation de 600ml de traces et plantation de bananes (2017</t>
  </si>
  <si>
    <t>Plantation de vergers sur 2,25 ha – 2016</t>
  </si>
  <si>
    <t>Wiltord JANIVEL</t>
  </si>
  <si>
    <t>Plantation vitroplants banane 2,10ha (2015)</t>
  </si>
  <si>
    <t>Investissements d'équipement pour une activité de maraîcher de plein champ (JA)</t>
  </si>
  <si>
    <t>FIDELIN Raphaël</t>
  </si>
  <si>
    <t>Plantation de banane et mécanisation 2017</t>
  </si>
  <si>
    <t>Mise en place d'une porcherie avec le matériel d'équipement et culture de bananes créoles (JA)</t>
  </si>
  <si>
    <t xml:space="preserve">JOSEPH Gladys </t>
  </si>
  <si>
    <t>Modernisation exploitation - Investissement matériels et plantations</t>
  </si>
  <si>
    <t>EARL PEPINIERE LE MONDE DES VEGETAUX</t>
  </si>
  <si>
    <t>Modernisation du matériel de production et achat d'une coupeuse de canne à sucre (bras articulé) (2017)</t>
  </si>
  <si>
    <t>Mise en place d'un bâtiment d'élevage - 2015-2016</t>
  </si>
  <si>
    <t>EARL CCE JEANVILLE</t>
  </si>
  <si>
    <t>Drainage + irrigation 2014 (2ème volet)</t>
  </si>
  <si>
    <t>Mise en place d'un verger et investissement matériel</t>
  </si>
  <si>
    <t>MARIE-CALIXTE Patrick</t>
  </si>
  <si>
    <t>Plantation canne à sucre sur 5,85 ha</t>
  </si>
  <si>
    <t>Modernisation et amélioration unité élevage</t>
  </si>
  <si>
    <t>SCEA MASSY BE</t>
  </si>
  <si>
    <t>Création d'une exploitation en élevage de poulets, pépinière horticole et maraichers de plein champ (JA)</t>
  </si>
  <si>
    <t>EARL LA FERME CREVE CŒUR</t>
  </si>
  <si>
    <t>Aménagement de l'accès aux parcelles - 2015 - 3ème partie</t>
  </si>
  <si>
    <t>Modernisation et sécurisation de l'exploitation agricole antilles vitro plants (2016)</t>
  </si>
  <si>
    <t>Mise en place d'un élevage caprin et cultures maraîchères de plein champs</t>
  </si>
  <si>
    <t>GONZALVE Claudia</t>
  </si>
  <si>
    <t>Aménagement et modernisation d'une exploitation en élevage</t>
  </si>
  <si>
    <t>Aménagement de la station de consitionnement, mécanisation de la lutte contre la cercosporiose et de la gestion des surfaces enherbées, diversification animale</t>
  </si>
  <si>
    <t>ACOPALE Adrien</t>
  </si>
  <si>
    <t>Création d'une entreprise agricole pratiquant des cultures maraichères hors-sol (JA)</t>
  </si>
  <si>
    <t>MAURICRACE Vincent Jules</t>
  </si>
  <si>
    <t>Mise ne place de 5 serres de productions maraichères (ramenées à 3)</t>
  </si>
  <si>
    <t>MAC DOOM  Jean-Charles</t>
  </si>
  <si>
    <t>Projet de modernisation de l'exploitation agricole</t>
  </si>
  <si>
    <t>ROSALIE Emile (EARL  AN GRIYAV LA)</t>
  </si>
  <si>
    <t>Mise en place d'un nouvel itinéraire technique pour l'ananas</t>
  </si>
  <si>
    <t>CAPRON Jean-Claude</t>
  </si>
  <si>
    <t>Plantation de vitroplants (4,39 ha) - Traces (300ml) - 2016</t>
  </si>
  <si>
    <t>Rénovation et aménagement intérieur d’un hangar de conditionnement de bananes</t>
  </si>
  <si>
    <t>Plantation de vitro plants, traces, aménagement de hangar, irrigation</t>
  </si>
  <si>
    <t>SARL  LA RICHARD</t>
  </si>
  <si>
    <t>Vitroplants, traces, héliosecs, matériels de traitement pour quad</t>
  </si>
  <si>
    <t xml:space="preserve">SARL EXPLOITATION AGRICOLE DU SUD EST </t>
  </si>
  <si>
    <t>Plantation de vitroplants 2017/2019 sur 13,02 ha et réalisation de traces (4000 ml)</t>
  </si>
  <si>
    <t>Acquisition et mise en place d'un système de traitement des effluents sanitaires (2015)</t>
  </si>
  <si>
    <t>Plantation de vitroplants 2015 (1ère partie)</t>
  </si>
  <si>
    <t>Plantation de vitroplants de banane 10,23ha en 2014</t>
  </si>
  <si>
    <t>Investissements agricole 2015-2016 2/2 : Mécanisation</t>
  </si>
  <si>
    <t>SMPSJ</t>
  </si>
  <si>
    <t>Plantation de canne à sucre sur 44,83 ha, 2,36 ha de verger et investissements (2017)</t>
  </si>
  <si>
    <t xml:space="preserve">SARL AGRI CANNE </t>
  </si>
  <si>
    <t>Plantation de canne sur 11,75 ha (2015)</t>
  </si>
  <si>
    <t>PARNASSE SARL</t>
  </si>
  <si>
    <t>Installation irrigation pour 8,71 ha en 2014</t>
  </si>
  <si>
    <t>Plantation de 1,89ha de canne à sucre (2015)</t>
  </si>
  <si>
    <t>BELAY Lucien</t>
  </si>
  <si>
    <t>Véhicule et aménagement d'une serre en productions végétales</t>
  </si>
  <si>
    <t>DUPELIN Patricia</t>
  </si>
  <si>
    <t>Plantation de 4,81 ha de bananes, héliosec et quai de chargement (2016)</t>
  </si>
  <si>
    <t>Plantation de vitroplants bananes sur 3,53 ha et modernisation de l'outil de production en 2016</t>
  </si>
  <si>
    <t>Plantation de 5,38 ha de vitroplants, réalisation de traces (200ml) et modernisation de l'outil de production</t>
  </si>
  <si>
    <t>SARL HORTI FRUITS</t>
  </si>
  <si>
    <t>Réalisation de traces bétonnées (2014)</t>
  </si>
  <si>
    <t>Plantation de vitroplants banane sur 18,16ha (2014)</t>
  </si>
  <si>
    <t>Investissement d'équipement pour un élévage bovin plantation de 4 ha de canne à sucre</t>
  </si>
  <si>
    <t>VAYABOURY Nathalie</t>
  </si>
  <si>
    <t>Plantation de canne à sucre sur 6,52 ha et acquisition de matériel (2016)</t>
  </si>
  <si>
    <t>Willy JEAN-BAPTISTE</t>
  </si>
  <si>
    <t>Equipement en matériels agricoles d'une exploitation en banane export (JA)</t>
  </si>
  <si>
    <t>DUPROS Louis-Bernard</t>
  </si>
  <si>
    <t>Plantation de 4,06ha de vitroplants et valorisation des déchets (2016</t>
  </si>
  <si>
    <t>Equipement agricole pour une exploitation en canne à sucre et élevage (JA- 2ème année du PE)</t>
  </si>
  <si>
    <t>ATINE Eddy</t>
  </si>
  <si>
    <t>Intensification d'une activité de production vivière , maraîchère et fruitière</t>
  </si>
  <si>
    <t>BELLANCE Marie-Line</t>
  </si>
  <si>
    <t>Élevage bovins - matériel d'alimentation  - irrigation (2016)</t>
  </si>
  <si>
    <t>SARL EXPLOITATION AGRI DU SUD EST</t>
  </si>
  <si>
    <t>Mise en place d'un élevage caprin laitier (DJA)</t>
  </si>
  <si>
    <t>MARINGA Gaël</t>
  </si>
  <si>
    <t>Aménagement parcellaire pour passage appareils de traitement cerco terrestre (Quad cerco)</t>
  </si>
  <si>
    <t>Modernisation d'une porcherie et mise en place d'un élevage ovin (JA)</t>
  </si>
  <si>
    <t>Plantation de vitroplants banane sur 6,08 ha (2016)</t>
  </si>
  <si>
    <t>Mise en place d'un atelier de poules pondeuses et verger (JA)</t>
  </si>
  <si>
    <t>EARL LES VERGERS DE CALYPSO</t>
  </si>
  <si>
    <t>Plantation de 5,40ha de vitroplants banane en 2016</t>
  </si>
  <si>
    <t>SARL CIFETI</t>
  </si>
  <si>
    <t>Création d'une exploitation en polyculture élevage porcin plein air avec une composante visites et restauration à la ferme (JA)</t>
  </si>
  <si>
    <t>BONARD Renaud Gaoussou</t>
  </si>
  <si>
    <t>Installation de système de traitement des effluents BANAMART</t>
  </si>
  <si>
    <t>BANAMART</t>
  </si>
  <si>
    <t>Développement de la production agricole et amélioration de la compétitivité d'une exploitation maraîchère hydroponique par l'intensification d'un système de production de qualité: 
- Renforcement et modernisation des serres existantes
- Installation de pépinières innovantes</t>
  </si>
  <si>
    <t>SARL LE JARDIN DE CHÂTEAU GAILLARD</t>
  </si>
  <si>
    <t>Plantation de bananes (5,84 ha) et investissements 2016</t>
  </si>
  <si>
    <t>Plantation 34,5ha de canne (2016/2017)</t>
  </si>
  <si>
    <t>SARL BEAUSEJOUR</t>
  </si>
  <si>
    <t>Sécurisation et développement d'un atelier bovin engraisseur (objectif 150 broutards)</t>
  </si>
  <si>
    <t>EARL SAINT-HELENE</t>
  </si>
  <si>
    <t>Plantation de 8,54ha de canne à sucre (2016)</t>
  </si>
  <si>
    <t>Construction d'un poulailler pour la production d'œufs bio</t>
  </si>
  <si>
    <t>SARL LES ŒUFS DE LA FERME DU MORNE CAPOT</t>
  </si>
  <si>
    <t>Création d'une unité logistique et de traitement des sous-produits de la banane</t>
  </si>
  <si>
    <t>GIE SODO</t>
  </si>
  <si>
    <t>Plantation de canne à sucre sur 36,28ha - 2016/2017</t>
  </si>
  <si>
    <t>RHUMS MARTINIQUAIS SAINT-JAMES</t>
  </si>
  <si>
    <t>Plantation Replantation 2016-2017 (30ha)</t>
  </si>
  <si>
    <t>Mécanisation de la gestion de l'enherbement (2016)</t>
  </si>
  <si>
    <t>SNPC</t>
  </si>
  <si>
    <t>Mécanisation de la gestion d'enherbement</t>
  </si>
  <si>
    <t>Création d'un atelier de volailles pondeuses en plein air et alimentées sans OGM sur la commune de RIVIERE-SALEE</t>
  </si>
  <si>
    <t>EXPLOITATION EARL DPAC (Du Producteur au Consommateur)</t>
  </si>
  <si>
    <t>Adaptation d'un nouvel itinéraire pour la culture de l'ananas</t>
  </si>
  <si>
    <t>VOISIN Willy</t>
  </si>
  <si>
    <t>Plantation de canne à sucre sur 1 ha (2016)</t>
  </si>
  <si>
    <t>Josette HIPPOCRATE</t>
  </si>
  <si>
    <t>Plantation de canne à sucre et épierrage sur 13,34ha (2016/2017)</t>
  </si>
  <si>
    <t>Plantation de canne à sucre sur 0,50 ha (2016)</t>
  </si>
  <si>
    <t>ALEBE Corinne</t>
  </si>
  <si>
    <t>Plantation de canne à sucre sur 1,10 ha (2016)</t>
  </si>
  <si>
    <t>LAMAIN DOMINIQUE</t>
  </si>
  <si>
    <t>Plantation de canne à sucre</t>
  </si>
  <si>
    <t>DELUMEAU-RAMANICH Marie-Alice</t>
  </si>
  <si>
    <t>Mécanisation d'une activité polyculture élevage ovin naisseur</t>
  </si>
  <si>
    <t>EARL GUSTO</t>
  </si>
  <si>
    <t>Modernisation de l'exploitation SCEA DES HABITATIONS CARITAN ET FONDS MOUSTIQUES : amélioration des savanes, investissement matériel  agricole et rénovation du hangar</t>
  </si>
  <si>
    <t>SCEA DES HABITATIONS CARITAN ET FONDS MOUSTIQUES</t>
  </si>
  <si>
    <t>Mise en place d'un verger de 0,69 ha et acquisition d'équipements agricoles divers en 2016-2017 (diversification)</t>
  </si>
  <si>
    <t>LIMEA Pascal</t>
  </si>
  <si>
    <t>Mise en place d'un verger d'1 hectare et éqipement agricole (2015)</t>
  </si>
  <si>
    <t>ARNOLIN Nicolas (JA)</t>
  </si>
  <si>
    <t>Exploitation en apiculture, manioc et culture plein champs</t>
  </si>
  <si>
    <t>BEAUREGARD Landry</t>
  </si>
  <si>
    <t>Mise en place d'un verger de 3 ha - 2016-2017 (diversification)</t>
  </si>
  <si>
    <t>BEDER Thierry</t>
  </si>
  <si>
    <t>Acquisition matériels pour le travail du sol et l'entretien des cultures</t>
  </si>
  <si>
    <t>JEAN Thierry</t>
  </si>
  <si>
    <t>AAP n°5 canne/banane - Plantation de 47,96 ha de canne à sucre et travaux de dérochage associés sur l'année 2020</t>
  </si>
  <si>
    <t>AAP n°5 canne/banane - Plantation de canne à sucre sur 48,75 ha en 2020 et investissements matériels (inéligibles)</t>
  </si>
  <si>
    <t>CERALINE Justin</t>
  </si>
  <si>
    <t xml:space="preserve">AAP n°5 canne/banane - Plantation de vitroplants bananes sur 29,26 ha en 2020 </t>
  </si>
  <si>
    <t>SARL LA RICHARD</t>
  </si>
  <si>
    <t>Réhabilitation de 17,01 ha (ramenés à 16,5 ha), anciennement en banane, en verger diversifié à dominance café-cacao-coco</t>
  </si>
  <si>
    <t>Reconversion de la bannane ex^port en canne à sucre. Projet de plantation sur 9 ha (2017/2019)</t>
  </si>
  <si>
    <t>EDGARD Serge</t>
  </si>
  <si>
    <t>Investissement dans une exploitation agricole polyculture, arboriculture fruitière 2017-2019 (JA)</t>
  </si>
  <si>
    <t>CHATEAU-DEGAT Serge</t>
  </si>
  <si>
    <t>Plantation et replantation de canne à sucre 2014-18,27ha</t>
  </si>
  <si>
    <t>SAS BELLONIE ET BOURDILLON SUCCESSEURS</t>
  </si>
  <si>
    <t>Plantation de canne à sucre 2015-25,09ha</t>
  </si>
  <si>
    <t>Plantation de canne à sucre sur 0,42ha (2016)</t>
  </si>
  <si>
    <t>MOURIESSE Marie-Claude</t>
  </si>
  <si>
    <t>Plantation de canne à sucre 2,42 ha (2016)</t>
  </si>
  <si>
    <t xml:space="preserve">JOSEPH SYLVESTRE GEORGES </t>
  </si>
  <si>
    <t>Replantation de 1ha de canne à sucre (2016)</t>
  </si>
  <si>
    <t>RANO GUY GILLES</t>
  </si>
  <si>
    <t>Investissement matériel et plantation de verger sur 0,35ha</t>
  </si>
  <si>
    <t>DAVIDAS Patrick</t>
  </si>
  <si>
    <t>Modernisation de l'exploitation et acquisition de matériels (2016)</t>
  </si>
  <si>
    <t>SAS LA VALLEE D'EDEN</t>
  </si>
  <si>
    <t>Plantation de canne 4,5ha (2016)</t>
  </si>
  <si>
    <t>HAYOT Laetitia</t>
  </si>
  <si>
    <t>Modernisation et mécanisation d'une exploitation</t>
  </si>
  <si>
    <t>MARRAUD DES GROTTES René</t>
  </si>
  <si>
    <t>Mise en place d'une serre horticole</t>
  </si>
  <si>
    <t>EARL LES TRESORS DE MARTHE et DENIS (JA)</t>
  </si>
  <si>
    <t>Investissement d'équipement pour démarrer une activité maraîchère (JA)</t>
  </si>
  <si>
    <t>JULIEN Martine</t>
  </si>
  <si>
    <t>Plantation de verger d'agrumes et acquisition de matériel agricole 2014</t>
  </si>
  <si>
    <t>EARL MARANATHA</t>
  </si>
  <si>
    <t>Mise en place de cultures maraîchères sous abris</t>
  </si>
  <si>
    <t>MAUNIER Mylène (JA)</t>
  </si>
  <si>
    <t>Equipements de modernisation pour une exploitation en polyculture élevage (JA)</t>
  </si>
  <si>
    <t>EARL DOMAINE DE LA VALLEE</t>
  </si>
  <si>
    <t>Mise en place d'une serre de maraîchers et autres équipements</t>
  </si>
  <si>
    <t>LABEAU Fabrice</t>
  </si>
  <si>
    <t>Plantation de vitroplants banane sur 3,44 ha (2016)</t>
  </si>
  <si>
    <t>Equipement de modernisation pour une exploitation maraichère</t>
  </si>
  <si>
    <t>EARL GROSY AGRI FM</t>
  </si>
  <si>
    <t>Plantation de canne à sucre - 2016</t>
  </si>
  <si>
    <t>BOURBON Marie-Claude</t>
  </si>
  <si>
    <t>POPAN Michel</t>
  </si>
  <si>
    <t>Equipements pour un élevage bovin et un atelier en apiculture</t>
  </si>
  <si>
    <t>DUVAL Nicolas</t>
  </si>
  <si>
    <t>Plantation de canne à sucre 2016</t>
  </si>
  <si>
    <t>OCTAVE Mary Margueritte</t>
  </si>
  <si>
    <t>Equipement de l'exploitation en citernes et véhicule utilitaire</t>
  </si>
  <si>
    <t>MANGAMAL Christophe</t>
  </si>
  <si>
    <t>Diversification sur l'exploitation : Acquisition de matériel agricole et mise en place d'un atelier de cultures maraichères</t>
  </si>
  <si>
    <t>EARL LA FERME AURORE</t>
  </si>
  <si>
    <t>Plantation de 5,53 ha ramenés à 1,92 ha de cannes et réalisation de travaux d'amélioration foncière (2016)</t>
  </si>
  <si>
    <t>EARL EXPLOITATION AGRICOLE RIVIERE LA MANCHE</t>
  </si>
  <si>
    <t>Modernisation d'une exploitation agricole</t>
  </si>
  <si>
    <t>MASLET Bertaud</t>
  </si>
  <si>
    <t>Aménagement de 4 bâtiments d'élevage de volailles</t>
  </si>
  <si>
    <t>SARL FERME MADININA AGRI</t>
  </si>
  <si>
    <t>Modernisation de serres horticoles (2016)</t>
  </si>
  <si>
    <t>SARL AJOUPLANT</t>
  </si>
  <si>
    <t>Plantation de cannes et acquisition de matériel (2016)</t>
  </si>
  <si>
    <t>SCEA PROVIDENCE</t>
  </si>
  <si>
    <t>Plantation de canne à sucre sur 49,31 ha et amélioration foncière en 2018</t>
  </si>
  <si>
    <t>Travaux fonciers et plantation de 4,32 ha de canne à sucre (ramenés à 3,63 ha) en 2016</t>
  </si>
  <si>
    <t>Développement d'une activité élevage bovin naisseur avec la sécurisation et l'abreuvement du cheptel (2015)</t>
  </si>
  <si>
    <t>REGIS-CONSTANT Edouard</t>
  </si>
  <si>
    <t>Modernisation d'une exploitation api-aquacole et introduction d'une activité nouvelle (la barbadine)</t>
  </si>
  <si>
    <t>EARL André MANGATAL</t>
  </si>
  <si>
    <t>Cr2ation d'une exploitation agricole spécialisée en cultures maraîchères et vivrières (JA)</t>
  </si>
  <si>
    <t>LAURETTA Jérémy</t>
  </si>
  <si>
    <t>Mise en place de bâtimùents et d'équipements dans le cadre d'une exploitation en plyculture élevage</t>
  </si>
  <si>
    <t>SAINT-AIME Mylène (JA)</t>
  </si>
  <si>
    <t>Amélioration foncière : trace</t>
  </si>
  <si>
    <t>GUITTEAUD Joël</t>
  </si>
  <si>
    <t>Plantation de vitroplants banane sur 23,88 ha (au lieu de 28,24 ha demandés)</t>
  </si>
  <si>
    <t>Plantation de vergers</t>
  </si>
  <si>
    <t>RONCITY Philippe</t>
  </si>
  <si>
    <t>Modernisation d'une station de conditionnement à usage collectif (2016)</t>
  </si>
  <si>
    <t>CLERENCE Luc</t>
  </si>
  <si>
    <t>Passage d'un système traditionnel à une conduite agro-écologique pour la production d'épices et de cultures maraîchères</t>
  </si>
  <si>
    <t>PALCY Olympe Léocadie</t>
  </si>
  <si>
    <t>Mise en place d'un élevage porcin, serre de maraîcher et divers équipements pour l'exploitation (JA)</t>
  </si>
  <si>
    <t>EARL SEBASAGRI</t>
  </si>
  <si>
    <t>Création d'une exploitation agricole spécialisée en aquaponie</t>
  </si>
  <si>
    <t>DEL Pierre</t>
  </si>
  <si>
    <t>Plantation de cannes (7,92ha) et acquisition d'un ACE BANEOLE en 2017</t>
  </si>
  <si>
    <t>Création, d'une exploitation en polyculture, multi-élevage avec une fonction pédagogique</t>
  </si>
  <si>
    <t>GUITTEAUD Gérald (JA)</t>
  </si>
  <si>
    <t>Plantation de 3,97 ha de vitroplants bananes 2017</t>
  </si>
  <si>
    <t>Plantation de vitroplants  2017 -  Mécanisation de la lutte contre la cercosporiose</t>
  </si>
  <si>
    <t>EARL PELE</t>
  </si>
  <si>
    <t>Plantations (2017)</t>
  </si>
  <si>
    <t>Acquisition de matériels pour la conversion vers l'agriculture biologique</t>
  </si>
  <si>
    <t>Plantation de vitroplants 2017 - Drainage</t>
  </si>
  <si>
    <t>Plantation de 9,23 ha d vitroplants de banane (2017)</t>
  </si>
  <si>
    <t>Plantation de canne à sucre sur 25,07ha en 2017</t>
  </si>
  <si>
    <t>Plantation de 8,53 ha de vitroplants banane en 2017</t>
  </si>
  <si>
    <t>Plantation de vitroplants 2017</t>
  </si>
  <si>
    <t>SARL EXPLOITATION AGRICOLE DU MONT VERT</t>
  </si>
  <si>
    <t>Drainage - vitroplants (2017)</t>
  </si>
  <si>
    <t>Vitroplants - Drainage (2017),Matériel Cerco</t>
  </si>
  <si>
    <t>Plantation de bananes (11,89 ha) et investissement 2017</t>
  </si>
  <si>
    <t>Travaux fonciers pour une exploitation de canne à sucre 6,18 ha</t>
  </si>
  <si>
    <t>RAGOO Régine</t>
  </si>
  <si>
    <t>Plantation de cannes et traces d'acccès  (JA)</t>
  </si>
  <si>
    <t>DORMOY Franck</t>
  </si>
  <si>
    <t>Création d'une exploitation multi-élevage et cultures maraîchères</t>
  </si>
  <si>
    <t xml:space="preserve">SINSEAU Gwladys </t>
  </si>
  <si>
    <t>Création d'une exploitation agricole caractérisée par l'apiculture et l'aquaponie (JA)</t>
  </si>
  <si>
    <t>CRUSOL Karl Frédéric</t>
  </si>
  <si>
    <t>Plantation de vitroplants banane sur 15 ha et de canne à sucre sur 34,93 ha en 2017</t>
  </si>
  <si>
    <t>Amélioration des conditions de mises en valeur d'une exploitation spécialisée en élevage bovin viande</t>
  </si>
  <si>
    <t>EARL RANCH SAINTANNAIS</t>
  </si>
  <si>
    <t>Diversification de l’activité bovine au profit d’une nouvelle culture à haute valeur ajoutée : la canne à sucre AOC de distillerie - AAP n° 4 canne-banane</t>
  </si>
  <si>
    <t xml:space="preserve">SA USINE DU MARIN </t>
  </si>
  <si>
    <t>Plantation de canne à sucre sur 26,48 ha (ramenés à 25,06 ha) en 2018 et travaux d'amélioration foncière</t>
  </si>
  <si>
    <t>SAS DISTILLERIE AGRICOLES DE SAINTE LUCE (DASL)</t>
  </si>
  <si>
    <t>Plantation de canne à sucre (2016)</t>
  </si>
  <si>
    <t>BENETEAU-DE-LA-PRAIRIE Philippe</t>
  </si>
  <si>
    <t>Plantation de 84,29 ha (ramenés à 56,90 ha) de cannes à sucre de 2018 à 2020 et travaux d'améliorations foncières - AAP n°4 canne-banane</t>
  </si>
  <si>
    <t>Plantation de vitroplants bananes sur 29,65 hectares en 2018 (ramenés à 20,84 ha)</t>
  </si>
  <si>
    <t>SARL Bagatelle</t>
  </si>
  <si>
    <t>Rénovation et aménagement de la station de conditionnement - Réalisation de traces et acquisition d'un atomiseur</t>
  </si>
  <si>
    <t>DEVAL Alex Eugène</t>
  </si>
  <si>
    <t>Mise en place d'investissements d'équipement pour une exploitation en polycultures-élevage</t>
  </si>
  <si>
    <t>HOMAND Suzie</t>
  </si>
  <si>
    <t>Acquisition d'une pelle hydraulique avec accessoires complémentaires en 2017</t>
  </si>
  <si>
    <t>Equipements agricoles à l'installation et plantation de banane créole sur 0,9 ha (JA)</t>
  </si>
  <si>
    <t>LERANDY Jocelyn</t>
  </si>
  <si>
    <t>Plantation de vitroplants et traces agricoles (2017)</t>
  </si>
  <si>
    <t>Matériel d'équipement pour une exploitation de 2 ha en création et tonnelle de christophines</t>
  </si>
  <si>
    <t>JORITE Samuel</t>
  </si>
  <si>
    <t>Maîtrise de l'enherbement sous verger</t>
  </si>
  <si>
    <t xml:space="preserve">JOSEPH-AUGUSTE Georges Léotare </t>
  </si>
  <si>
    <t>Plantation de banane (6,43 ha) et investissements (2017)</t>
  </si>
  <si>
    <t>Mécanisation de la lutte contre la cercosporiose</t>
  </si>
  <si>
    <t>SARL LES MUSACEES DE GRAND CASE</t>
  </si>
  <si>
    <t>Plantation de vitroplants en 2017 sur 3,05 ha</t>
  </si>
  <si>
    <t>Plantation de banane sur 3,96 ha et investissements en 2017</t>
  </si>
  <si>
    <t>Réalisation de traces 2017-2018</t>
  </si>
  <si>
    <t>LABONNE Léon Marthe</t>
  </si>
  <si>
    <t>Acquisition d'une pelle hydraulique  avec accessoires complémentaires en 2017</t>
  </si>
  <si>
    <t>Plantation de vitroplants et traces agricoles 2017</t>
  </si>
  <si>
    <t>Acquisition d'un tracteur agricole et modernisation d'une exploitation agricole</t>
  </si>
  <si>
    <t>GAEC LJP</t>
  </si>
  <si>
    <t>Sécurisation des viandes Martiniquaises</t>
  </si>
  <si>
    <t>GROUPEMENT DE DEFENSE SANITAIRE MARTINIQUE</t>
  </si>
  <si>
    <t>Construction de deux bâtiments d'élevage avicole de 150 m2 et aménagements</t>
  </si>
  <si>
    <t>BALMY Geneviève</t>
  </si>
  <si>
    <t>Réalisation de traces, véhicule et matériel informatique</t>
  </si>
  <si>
    <t>EARL LES OLIVIERS</t>
  </si>
  <si>
    <t>Plantation de vitroplants bananes sur 26,01 ha en 2018</t>
  </si>
  <si>
    <t>SARL Exploitation Agricole Petit Morne</t>
  </si>
  <si>
    <t>Acquisition de matériel agricole</t>
  </si>
  <si>
    <t>EARL BIO PEYI NOU</t>
  </si>
  <si>
    <t>Sécurisation des viandes de l'exploitation</t>
  </si>
  <si>
    <t>MONTLOUIS-BONNAIRE Félix Mathias</t>
  </si>
  <si>
    <t>ANGELIQUE Emile</t>
  </si>
  <si>
    <t>Acquisition d'un tracteur et réalisation de traces caillassées sur 500ml</t>
  </si>
  <si>
    <t>RIVETI Roger</t>
  </si>
  <si>
    <t>Mise en place de cultures de diversification - productions destinées à la transformation (étape 3)</t>
  </si>
  <si>
    <t>Plantation de vitroplants bananes sur 0,5 ha en 2018, acquisition d'une balance, d'une encolleuse, d'un atomiseur, motofaucheuse, et d'un véhicule utilitaire</t>
  </si>
  <si>
    <t>EARL HABITATION ROSIER</t>
  </si>
  <si>
    <t>Renforcer la fonctionnalité d'une exploitation caractérisée par des cultures sous abris, de l'arboriculture fruitière et du maraîchage</t>
  </si>
  <si>
    <t>ALSENA Karine</t>
  </si>
  <si>
    <t>Serre horticole pour production de plantes médicinales (JA)</t>
  </si>
  <si>
    <t>LEPEL Christelle</t>
  </si>
  <si>
    <t>Mise en place d'une exploitation de bananes plantain et verger</t>
  </si>
  <si>
    <t>VILLET David</t>
  </si>
  <si>
    <t>SCEA LE MASSISSI</t>
  </si>
  <si>
    <t>Polyculture élevage avec une composante touristique</t>
  </si>
  <si>
    <t>ARMIEN Cédric</t>
  </si>
  <si>
    <t>Mise en place de 5 serres de cultures maraîchères</t>
  </si>
  <si>
    <t>LABEAU Fabrice (JA)</t>
  </si>
  <si>
    <t>Diversification fruitière (plantation d'un verger en mangues sur 1,22 ha)</t>
  </si>
  <si>
    <t>Acquisition d'un investissement professionnel dans le cadre du 2ème volet du PE</t>
  </si>
  <si>
    <t>EARL LES JARDINS DE SALUBRE</t>
  </si>
  <si>
    <t>Induction d'une chaîne d'affouragement en vert au sein d'une exploitation en élevage bovin engraisseur</t>
  </si>
  <si>
    <t>LOUISY-LOUIS Gilles Luc</t>
  </si>
  <si>
    <t>Acquisition de divers matériels agricoles dans le cadre d'une installation en tant que jeune agriculteur</t>
  </si>
  <si>
    <t>Création d'une exploitation polyculture élevage avec une spécialisation poussins démarrés</t>
  </si>
  <si>
    <t>PARVILUS Jean-Changler (JA)</t>
  </si>
  <si>
    <t>Diversification fruitière</t>
  </si>
  <si>
    <t>Plantation de canne à sucre sur 46,68 ha (ramenés à 14,92 ha en 2018) et rénovation de traces sur 450ml</t>
  </si>
  <si>
    <t>Plantation d'un verger de 0,75 ha sur la commune de Rivière-Salée et achat d'un tracteur avec ses outils</t>
  </si>
  <si>
    <t>THIMON David</t>
  </si>
  <si>
    <t>Plantation de 7,27 ha (2,38 ha éligibles) de vitroplants bananes et aménagement de l'exploitation 2018</t>
  </si>
  <si>
    <t>SARL AGRISUD'ESPERANCE</t>
  </si>
  <si>
    <t>Aménagement hangar de conditionnement et divers équipements agricoles (JA)</t>
  </si>
  <si>
    <t>Plantation de bananes (28,66 ha ramenés à 24,35 ha), modernisation des infrastructures et des équipements agricoles de la SAS NOUVELLE CITE en 2016 et 2017</t>
  </si>
  <si>
    <t>SAS NOUVELLE CITE</t>
  </si>
  <si>
    <t>Création d'une entreprise de fabrication de graines germées biologiques et diététiques</t>
  </si>
  <si>
    <t>SAS ALIM'GERMES</t>
  </si>
  <si>
    <t>Installation d'un centre photovoltaïque sur l'habitation Pécoul</t>
  </si>
  <si>
    <t xml:space="preserve">SAS HABITATION PECOUL </t>
  </si>
  <si>
    <t>Plantation de canne à sucre sur 61,27 ha en 2019 (ramenés à 61,19 ha) - AAP n°4 canne-banane</t>
  </si>
  <si>
    <t>Mise en place et développement d'une exploitation à partir de vitroplants de bananes plantain sur la commune du MORNE-ROUGE</t>
  </si>
  <si>
    <t>MAURICRACE Jules</t>
  </si>
  <si>
    <t>Développement d'une exploitation d'un hectare de cacaoyers</t>
  </si>
  <si>
    <t>HAYOT Julien</t>
  </si>
  <si>
    <t>Mise en place d'un système d'irrigation pour une plantation de banane créole</t>
  </si>
  <si>
    <t>RAYMOND Allison</t>
  </si>
  <si>
    <t>Aménagement hydraulique</t>
  </si>
  <si>
    <t>Projet de plantations complémentaires : avocats, goyaves sucrées et cacaoyers sur la commune du Marigot</t>
  </si>
  <si>
    <t>SCEA FERME PILOTE ECO MARTINIQUE</t>
  </si>
  <si>
    <t>Réalisation d'une trace et acquisition d'un système d'irrigation</t>
  </si>
  <si>
    <t>ROSINE Miguel</t>
  </si>
  <si>
    <t>Plantation de canne à sucre sur 15 ha en 2018 et travaux d'amélioration foncière</t>
  </si>
  <si>
    <t>SARL PLANTATION LAJUS</t>
  </si>
  <si>
    <t>Plantation de canne à sucre biologique sur 1,19 ha en 2018</t>
  </si>
  <si>
    <t xml:space="preserve">AAP n°5 canne/banane - Plantation de vitroplants  banane sur 8,97 ha en 2020 </t>
  </si>
  <si>
    <t>SARL EXPLOITATION DE BANANES DU GALION (EBG)</t>
  </si>
  <si>
    <t xml:space="preserve">AAP n°5 - canne/banane - Plantation de vitroplants banane sur 5,91 ha en 2020 (ramenés à 3,88 ha) </t>
  </si>
  <si>
    <t>AAP n°5 canne/banane - Plantation de 14,56 ha (ramenés à 13,86 ha) de canne à sucre en agriculture biologique</t>
  </si>
  <si>
    <t xml:space="preserve">EURL MOULIN A EAU </t>
  </si>
  <si>
    <t>Plantation de vitroplants bananes sur 41,36 ha (ramenée à 30,33 ha) en 2019 et irrigation (inéligible) - AAP 4.1.1  N°4 canne-banane</t>
  </si>
  <si>
    <t xml:space="preserve">Plantation de banane sur 14,55 ha (ramenés à 8,42 ha) en 2019 et investissements (inéligible) - AAP 4.1.1 N°4 canne-banane </t>
  </si>
  <si>
    <t>AAP n°5 canne/banane - Plantation de canne à sucre sur 32 ha (ramenés à 21,12 ha) en 2020 et 2021 sur la commune de Saint-Pierre</t>
  </si>
  <si>
    <t>SA EXPLOITATION AGRICOLE DE LA MONTAGNE PELEE (EAMP)</t>
  </si>
  <si>
    <t xml:space="preserve">AAP n°5 canne/banane - Plantation de vitroplants  banane sur 19,91 ha en 2020 </t>
  </si>
  <si>
    <t>AAP n°5 canne/banane - Plantation de 10,59 ha de canne à sucre (ramenés à 10,54 ha) en 2020</t>
  </si>
  <si>
    <t>LOUISY DANIEL Willy</t>
  </si>
  <si>
    <t xml:space="preserve">AAP n°5 canne/banane - Plantation de vitroplants banane sur 10,95 ha (ramenés à 9,79 ha) en 2020 </t>
  </si>
  <si>
    <t>SARL HABITATION LE VERGER</t>
  </si>
  <si>
    <t>AAP n°5 canne/banane - Plantation de canne à sucre sur 3,58 ha en 2020</t>
  </si>
  <si>
    <t xml:space="preserve">AAP n°5 canne/banane - Plantation de vitroplants banane sur 7,01 ha en 2020 </t>
  </si>
  <si>
    <t>SARL HABITATION CAPOTE</t>
  </si>
  <si>
    <t xml:space="preserve">AAP n°5 canne/banane - Plantation de vitroplants bananes sur 2,60 ha en 2020 </t>
  </si>
  <si>
    <t>SARL HABITATION DUPOTICHE</t>
  </si>
  <si>
    <t>AAP n°5 canne/banane - Plantation de canne à sucre sur 12,38 ha (ramenés à 4,92 ha) en 2020 et 2021</t>
  </si>
  <si>
    <t>Modernisation de l'exploitation et acquisition de matériels agricoles</t>
  </si>
  <si>
    <t>SAS LAF</t>
  </si>
  <si>
    <t>Plantation de canne à sucre sur 34,77 ha en 2019 sur les communes de Saint-Pierre et du Morne-Rouge et confection de traces pour la circulation dans les îlots (400ml)</t>
  </si>
  <si>
    <t>SA EXPLOITATION AGRICOLE DE LA MONTAGNE PELEE (E.A.M.P)</t>
  </si>
  <si>
    <t>Mise en place d'un verger, palissade de maracudjas et divers équipements</t>
  </si>
  <si>
    <t>TREPON Germain Faustin</t>
  </si>
  <si>
    <t>Confortement de l'autonomie et sécurisation d'une exploitation en polyculture élevage porcin naisseur (2017)</t>
  </si>
  <si>
    <t>VINCENT SULLY Sandra</t>
  </si>
  <si>
    <t>Plantation d'un verger et acquisition de matériels agricoles dans le cadre d'une installation DJA (2ème année du Plan d'Entreprise)</t>
  </si>
  <si>
    <t>Plantation de canne à sucre sur 34,6 ha en 2019 et investissements (ramenés à 22,65 ha)</t>
  </si>
  <si>
    <t>Replantation de 8,03 ha d'agrumes sur la commune du François</t>
  </si>
  <si>
    <t>SCEA PERRIOLAT</t>
  </si>
  <si>
    <t>Rationalisation d'une production de melons et diversification en arboriculture fruitière</t>
  </si>
  <si>
    <t>CERALINE Rodolphe</t>
  </si>
  <si>
    <t>Mise en place d'un rucher et équipements miellerie (JA)</t>
  </si>
  <si>
    <t>DUNO Dimitri Jacques</t>
  </si>
  <si>
    <t>Mécanisation d'une exploitation agricole ayant pour production principale l'ananas</t>
  </si>
  <si>
    <t>MARIELLO Luciano Valentin</t>
  </si>
  <si>
    <t>Equipements pour la mise en place d'une exploitation</t>
  </si>
  <si>
    <t>PETIT-CHARLES Marie-Line</t>
  </si>
  <si>
    <t>Amélioration des conditions de travail et pousuite de la diversification en arboriculture fruitière</t>
  </si>
  <si>
    <t>VOTIER Richard Léon</t>
  </si>
  <si>
    <t>AAP n°4 canne/banane - Plantation de vitroplants banane sur 11,17 ha (ramenés à 5,67 ha) et travaux d'améliorations foncières en 2019</t>
  </si>
  <si>
    <t>AAP n°4 canne/banane - Modernisation de l'Exploitation Agricole Rivière la Manche - Projet canne banane 2018-2019</t>
  </si>
  <si>
    <t>Matériels agricoles pour une exploitation en élevage bovin et ovin (2ème partie de PE)</t>
  </si>
  <si>
    <t>SULLY Philippe (JA)</t>
  </si>
  <si>
    <t>Plantation de 2,40 ha de verger sur la commune de Trinité</t>
  </si>
  <si>
    <t>MARIE-MAGDELEINE Félix Paul</t>
  </si>
  <si>
    <t>Plantation de vitroplants banane sur 2,81ha en 2018</t>
  </si>
  <si>
    <t>Plantation de canne à sucre sur 2,19 ha en 2017</t>
  </si>
  <si>
    <t>TOLANDAL Emmanuel</t>
  </si>
  <si>
    <t>Plantation de canne à sucre sur 9 ha en 2017</t>
  </si>
  <si>
    <t>Plantation de vitroplants banane sur 10,88ha en 2018 et de canne à sucre sur 6,83ha</t>
  </si>
  <si>
    <t>Pla,tation de canne à sucre sur 21 ha en 2018</t>
  </si>
  <si>
    <t>SARL BEAUSEJOUR GESTION</t>
  </si>
  <si>
    <t>Plantation de banane sur 4,40 ha en 2017</t>
  </si>
  <si>
    <t>EARL MONT EOLE</t>
  </si>
  <si>
    <t>Plantation de vitroplants banane sur 2,63 ha en 2017</t>
  </si>
  <si>
    <t>EARL LA DESIRADE</t>
  </si>
  <si>
    <t>Plantation de vitroplants banane sur 1,80 ha en 2017</t>
  </si>
  <si>
    <t>GABRIT Théodose</t>
  </si>
  <si>
    <t>Plantation de vitroplants banane sur 10,50 ha en 2018</t>
  </si>
  <si>
    <t>Plantation de vitroplants banane sur 9,75 ha en 2018</t>
  </si>
  <si>
    <t>Plantation de canne à sucre sur 8,53 ha en 2018</t>
  </si>
  <si>
    <t>Plantation de vitroplants banane sur 0,96 ha en 2017</t>
  </si>
  <si>
    <t>MICAA Olivier</t>
  </si>
  <si>
    <t>Plantation de canne à sucre sur 7,57 ha (au lieu de 8,21 ha) en 2018</t>
  </si>
  <si>
    <t>Plantation de canne à sucre sur 1ha en 2017</t>
  </si>
  <si>
    <t>ADELAIDE Terry</t>
  </si>
  <si>
    <t>Plantation de vitroplants banane sur 8,79 ha (au lieu de 10,05 ha) en 2017 et 2018</t>
  </si>
  <si>
    <t>Plantation de vitroplants banane sur 4,60 ha en 2017</t>
  </si>
  <si>
    <t>Plantation de canne à sucre sur 4,98 ha en 2017</t>
  </si>
  <si>
    <t>JEAN BAPTISTE Willy</t>
  </si>
  <si>
    <t xml:space="preserve">Plantation de vitroplants bananes sur 9,48 ha en 2017 </t>
  </si>
  <si>
    <t>Plantation de canne à sucre sur 7,07 ha en 2018</t>
  </si>
  <si>
    <t>Plantation de canne à sucre sur 12,99 ha en 2017</t>
  </si>
  <si>
    <t>SAS Bellonie et Bourdillon successeurs</t>
  </si>
  <si>
    <t>Plantation de canne à sucre sur 0,36 ha (au lieu de 1 ha) en 2017</t>
  </si>
  <si>
    <t>TEFIT Willy</t>
  </si>
  <si>
    <t>Plantation de canne à sucre sur 9,31 ha en 2017</t>
  </si>
  <si>
    <t>Plantation de vitroplants banane sur 4,92 ha en 2018</t>
  </si>
  <si>
    <t>Plantation de vitroplants banane sur 8,59 ha (abandonnées) et de 6,67ha de canne à sucre en 2018</t>
  </si>
  <si>
    <t>Plantation de vitroplants banane sur 2,39 ha en 2017</t>
  </si>
  <si>
    <t>EARL LA POULETTE</t>
  </si>
  <si>
    <t>Plantation de canne à sucre sur 1,06 ha en 2018</t>
  </si>
  <si>
    <t>SAINT AIME Josée</t>
  </si>
  <si>
    <t>Plantation de vitroplants banane sur 1,15 ha en 2017</t>
  </si>
  <si>
    <t>EARL FAURIEN</t>
  </si>
  <si>
    <t>Plantation de canne à sucre sur 2,55 ha en 2017</t>
  </si>
  <si>
    <t>Plantation de canne à sucre sur 14,82 ha en 2017 et amélioration foncière</t>
  </si>
  <si>
    <t xml:space="preserve">SARL PLANTATION LAJUS -ex SCEA PLANTATION  LAJUS </t>
  </si>
  <si>
    <t>Plantation de vitroplants bananes sur 8,97 ha en 2018 (ramenée à 4,91 ha)</t>
  </si>
  <si>
    <t>Plantation de canne à sucre sur 6,52 ha en 2018 (ramenés à 5,31 ha)</t>
  </si>
  <si>
    <t xml:space="preserve">Plantation de vitroplants bananes sur 8,43 ha en 2018 </t>
  </si>
  <si>
    <t>Plantation de canne à sucre sur 35,88 ha en 2018 (ramenés à 32,73 ha)</t>
  </si>
  <si>
    <t>Exploitation agricole de la Basse- Pointe</t>
  </si>
  <si>
    <t>Plantation de canne à sucre sur 26,18 ha en 2018</t>
  </si>
  <si>
    <t>Exploitation Agricole Montagne Pelée</t>
  </si>
  <si>
    <t>Plantation de vitroplants bananes sur 4,20 ha en 2018</t>
  </si>
  <si>
    <t>Plantation de vitroplants banane sur 2,10 ha en 2018</t>
  </si>
  <si>
    <t>SARL HABITATION EYMA</t>
  </si>
  <si>
    <t>Plantation de vitroplants bananes sur 6,52 hectares en 2018</t>
  </si>
  <si>
    <t>SARL Bananes du Malgré Tout</t>
  </si>
  <si>
    <t>Plantation de cannes à sucre sur 44,22 ha en 2018 (ramenés à 34,34 ha)</t>
  </si>
  <si>
    <t>Plantation de  bananes sur 8,65  ha en 2018</t>
  </si>
  <si>
    <t>SARL Exploitation de Bananes du Galion</t>
  </si>
  <si>
    <t>Plantation de vitroplants banane sur 3,73 ha en 2018</t>
  </si>
  <si>
    <t>SARL SEA</t>
  </si>
  <si>
    <t>Plantation de vitroplants bananes sur 11,76 ha en 2018 (inéligible) et améliorations foncières (traces)</t>
  </si>
  <si>
    <t>SARL TI FONDS</t>
  </si>
  <si>
    <t>Plantation de vitroplants banane sur 13,27 ha en 2018</t>
  </si>
  <si>
    <t>Plantation de vitroplants banane sur 9,60 ha en 2018</t>
  </si>
  <si>
    <t>SARL HABITATION GRADIS</t>
  </si>
  <si>
    <t>Plantation de vitroplants banane sur 4 ha en 2018</t>
  </si>
  <si>
    <t>SARL JARDIN CLEMENT</t>
  </si>
  <si>
    <t>Plantation de vitroplants bananes sur 8,41 ha en 2018</t>
  </si>
  <si>
    <t>Plantation de vitroplants banane sur 8,05 ha en 2018</t>
  </si>
  <si>
    <t>SARL HABITATION MOULIN L'ETANG</t>
  </si>
  <si>
    <t>Plantation de vitroplants banane sur 6,13 ha en 2018</t>
  </si>
  <si>
    <t xml:space="preserve">Plantation de vitroplants bananes sur 2,60 ha en 2018 </t>
  </si>
  <si>
    <t>Plantation de 38,65 ha de cannes à sucre en 2018</t>
  </si>
  <si>
    <t>Plantation de vitroplants bananes sur 10 ha en 2018</t>
  </si>
  <si>
    <t>Plantation de vitroplants banane sur 12,34 ha en 2018</t>
  </si>
  <si>
    <t>Plantation de vitroplants banane sur 9,33 ha en 2018</t>
  </si>
  <si>
    <t>Plantation de vitroplants banane sur 14,36 ha en 2018</t>
  </si>
  <si>
    <t>Plantation de vitroplants banane sur 12,91 ha en 2018</t>
  </si>
  <si>
    <t>Plantation de 3,97 hectares de cannes en 2018</t>
  </si>
  <si>
    <t>Plantation de canne à sucre sur 6,65 ha (ramenés à 6,54 ha) en 2018</t>
  </si>
  <si>
    <t>Plantation de vitroplants banane 2018</t>
  </si>
  <si>
    <t>Plantation de vitroplants bananes sur 2,5 ha en 2018</t>
  </si>
  <si>
    <t>Plantation de vitroplants bananes sur 2,69 ha en 2018</t>
  </si>
  <si>
    <t>Plantation de 2,82 ha de bananes et de 10,81 ha de cannes en 2018</t>
  </si>
  <si>
    <t>Plantation de vitroplants et aménagement de l'exploitation 2018</t>
  </si>
  <si>
    <t>SARL MIG-DO</t>
  </si>
  <si>
    <t>Plantation de vitroplants bananes sur 4,08 ha (ramenée à 2,08 ha) en 2018</t>
  </si>
  <si>
    <t>Plantation de vitroplants bananes sur 10,32 ha en 2018</t>
  </si>
  <si>
    <t>Plantation de vitroplants bananes sur 7,28 ha en 2019</t>
  </si>
  <si>
    <t xml:space="preserve">Plantation de vitroplants bananes sur 15,49 ha (ramenés à 10,61 ha) en 2018 </t>
  </si>
  <si>
    <t>Plantation de canne à sucre sur 5,05  ha en 2018 et 2019 (ramenés à 4,50ha)</t>
  </si>
  <si>
    <t>DUMANOIR Stéphane</t>
  </si>
  <si>
    <t>Plantation de vitroplants bananes sur 5,84 hectares en 2018 (ramenés à 3,84 ha) et réalisation de traces caillassées sur 1 220Ml</t>
  </si>
  <si>
    <t>PAMPHILE Gabriel</t>
  </si>
  <si>
    <t>Plantation de canne à sucre sur 18,86 ha en 2018</t>
  </si>
  <si>
    <t>Mise en valeur par une plantation de canne à sucre 'un foncier en phase de reconversion</t>
  </si>
  <si>
    <t>EARL PONTALERY</t>
  </si>
  <si>
    <t>Plantation de vitroplants de banane sur 4,63 ha (ramenés à 1,36 ha) en 2018</t>
  </si>
  <si>
    <t>Plantation de canne à sucre sur 3,59 ha en 2018</t>
  </si>
  <si>
    <t>DRANE David François</t>
  </si>
  <si>
    <t xml:space="preserve"> Plantation d'un verger (goyaves, prunes de cythères et ramboutans) sur la commune du Marigot en 2018.</t>
  </si>
  <si>
    <t xml:space="preserve">Plantation de vitroplants bananes sur 6,27 ha (ramenés à 1,54 ha) en 2019 sur la commune du Lamentin - AAP 4.1.1 N°4 canne-banane </t>
  </si>
  <si>
    <t>EARL SOCIETE D'EXPLOITATION AGRICOLE LA DESIRADE</t>
  </si>
  <si>
    <t>Plantation de vitroplants sur 10,27 ha (ramenés à 6,71 ha) sur la commune de Saint-Joseph en 2019 - AAP n°4 canne-banane</t>
  </si>
  <si>
    <t xml:space="preserve">Plantation de vitroplants bananes sur 10,21 ha (ramenée à 3,91 ha éligibles) en 2019 sur la commune du Lorrain - AAP 4.1.1 N°4 canne banane </t>
  </si>
  <si>
    <t>Plantation de vitroplants banane sur 8,36 hectares (ramenés à 1,95 ha) sur la commune de Basse-Pointe en 2019</t>
  </si>
  <si>
    <t>AAP 4 - Canne/Banane : Plantation de vitroplants banane sur 6,95 ha (ramenés à 0,43 ha) et travaux d'amélioration foncière: dessouchage, épierrage, dérochage, en 2019 sur la commune de SAINT-JOSEPH</t>
  </si>
  <si>
    <t>AAP n°4 canne/banane - Plantation de vitroplants banane sur 10,53 ha (ramenés à 1,27 ha) en 2018 et 2019 sur la commune de Macouba</t>
  </si>
  <si>
    <t>Plantation de vitroplants bananes sur 8,20 ha (ramenés à 7,36 ha) en 2019 - AAP n°4 canne banane</t>
  </si>
  <si>
    <t>EARL HABITATION RIVIERE MONSIEUR</t>
  </si>
  <si>
    <t>Plantation de vitroplants bananes sur 1,35 ha en 2019 - AAP n°4 canne banane</t>
  </si>
  <si>
    <t>EARL BAN UNION SAINTE-MARIE</t>
  </si>
  <si>
    <t>Plantation de vitroplants bananes sur 4,38 ha (inéligible) et de cannes sur 9,72 ha (ramenée à 9,42 ha) en 2019</t>
  </si>
  <si>
    <t>SARL Société Agricole Périnelle</t>
  </si>
  <si>
    <t xml:space="preserve">Plantation de vitroplants bananes sur 10,16 ha (ramenés à 6,76 ha) en 2019 - AAP 4.1.1 N°4 canne-banane </t>
  </si>
  <si>
    <t>Plantation de vitroplants banane sur 8,10 ha (ramenés 5,70 ha) en 2019 - AAP n°4 canne-banane</t>
  </si>
  <si>
    <t>Plantation de vitroplants banane sur 7,10 ha (ramenés à 3,01 ha en 2019 - AAP n°4 canne-banane</t>
  </si>
  <si>
    <t xml:space="preserve">Plantation de vitroplants bananes sur 11,86 ha sur la commune d'Ajoupa-Bouillon en 2019 - AAP 4.1.1 N°4 canne-banane </t>
  </si>
  <si>
    <t>Plantation de vitroplants banane sur 8,10 ha (ramenés à 4,02 ha) en 2019 - AAP n°4 canne-banane</t>
  </si>
  <si>
    <t xml:space="preserve">Plantation de vitroplants bananes sur 7,16 ha en 2019 - AAP 4.1.1 N°4 canne-banane </t>
  </si>
  <si>
    <t xml:space="preserve">SARL HABITATION JARDIN CLEMENT </t>
  </si>
  <si>
    <t xml:space="preserve">Plantation de vitroplants bananes sur 8,30 ha (ramenés à 3,10 ha) en 2019 - AAP 4.1.1  N°4 canne-banane </t>
  </si>
  <si>
    <t>Plantation de bananes sur 15,53 ha en 2019 et irrigation (inéligible) - AAP n°4 canne-banane</t>
  </si>
  <si>
    <t xml:space="preserve">Plantation de 11,17 ha de canne à sucre (ramenée à 10,77 ha) en 2018 - AAP 4.1.1 N°4 canne-banane </t>
  </si>
  <si>
    <t>AAP n°4 canne/banane - Plantation de canne à sucre sur 29,85 ha en 2019 sur la commune de Basse-Pointe</t>
  </si>
  <si>
    <t>SA EXPLOITATION AGRICOLE DE LA BASSE-POINTE (EABP)</t>
  </si>
  <si>
    <t>Plantation de canne à sucre sur 1ha en 2019 (ramenés à 0,95 ha)</t>
  </si>
  <si>
    <t>RANO Pierre-Gabriel</t>
  </si>
  <si>
    <t xml:space="preserve">Plantation de canne à sucre sur 1 ha (ramené à 0,91 ha) en 2019 - AAP 4.1.1 N°4 canne-banane </t>
  </si>
  <si>
    <t>BORELVA Alain Léandre</t>
  </si>
  <si>
    <t xml:space="preserve">Plantation de vitroplants bananes sur 12,74 ha( ramenée à 8,53 ha) en 2019 - AAP 4.1.1  N°4 canne-banane </t>
  </si>
  <si>
    <t xml:space="preserve">Plantation de vitroplants bananes sur 4,66 ha  (ramenée à 2,53 ha) en 2019  - AAP 4.1.1  N°4 canne-banane </t>
  </si>
  <si>
    <t>SARL Exploitation Agricole du Montvert</t>
  </si>
  <si>
    <t xml:space="preserve">Plantation de vitroplants bananes sur 5,53 ha (inéligible) et de cannes sur 5,86 ha en 2019 - AAP 4.1.1 N°4 canne-banane </t>
  </si>
  <si>
    <t>Plantation de vitroplants banane sur 6,51 ha (ramenés à 2,48 ha) en 2019</t>
  </si>
  <si>
    <t xml:space="preserve">AAP n°4 canne/banane - Plantation de vitroplants banane sur 4,68 ha (ramenés à 0,48 ha) en 2019 </t>
  </si>
  <si>
    <t xml:space="preserve">Plantation de vitroplants bananes sur 14,25 ha (ramenée à 10,56 ha) en 2019 et 2020 - AAP 4.1.1  N°4 canne-banane </t>
  </si>
  <si>
    <t>Plantation de canne à sucre sur 11,44 ha en 2019 sur la commune de Fort-de-France</t>
  </si>
  <si>
    <t xml:space="preserve">SARL DISTILLERIE LA FAVORITE </t>
  </si>
  <si>
    <t>Plantation de canne à sucre sur 2 ha en 2019</t>
  </si>
  <si>
    <t>ALOMALOO Donald</t>
  </si>
  <si>
    <t xml:space="preserve">Plantation de vitroplants bananes sur 7,47 ha en 2019 et 2020  AAP 4.1.1  N°4 canne-banane </t>
  </si>
  <si>
    <t>Plantation de vitroplants bananes sur 17,04 ha (ramenés à 1,94 ha) en 2019 sur la commune du Lorrain</t>
  </si>
  <si>
    <t>EURL CARA AGRICULTURE</t>
  </si>
  <si>
    <t xml:space="preserve">Plantation de canne à sucre sur 14 ha en 2019 </t>
  </si>
  <si>
    <t xml:space="preserve">Plantation de vitroplants banane sur 10,52 ha (ramenés à 4,57 ha) sur la commune du Lorrain en 2019 </t>
  </si>
  <si>
    <t xml:space="preserve">Projet de plantation et de replantation de cannes à sucre ainsi que des travaux d'améliorations foncières en 2018 - AAP 4.1.1  N°4 canne banane </t>
  </si>
  <si>
    <t>SAS BELLONIE BOURDILLON SUCCESSEURS (BBS)</t>
  </si>
  <si>
    <t xml:space="preserve">Plantation de vitroplants bananes sur 15,16 ha  (ramenée à 11,31 ha) en 2019  - AAP 4.1.1  N°4 canne-banane </t>
  </si>
  <si>
    <t>Plantation de vitroplants banane sur 10,45 ha en 2019 (ramenés à 3,97 ha) - AAP n°4 canne-banane</t>
  </si>
  <si>
    <t>AAP n°4 canne/banane: Plantation de vitroplants banane sur 21,32 ha (ramenés à 6,71 ha) en 2019</t>
  </si>
  <si>
    <t>AAP n°4 canne/banane: Plantation - replantation de canne à sucre sur 8,30 ha (ramenés à 8,19 ha) en 2019 et 2020</t>
  </si>
  <si>
    <t>BARETTO DE SOUZA Vanessa</t>
  </si>
  <si>
    <t>Plantation de vitroplants banane sur 11,48 ha (ramenés à 2,90ha) en 2019</t>
  </si>
  <si>
    <t>SARL HABITATION RESSOURCES (EX SARL RESSOURCE)</t>
  </si>
  <si>
    <t>AAP n°6 banane : Investissement matériel de SAS BAMARYL pour le traitement post récolte de la banane en 2020</t>
  </si>
  <si>
    <t>Plantation de vitroplants sur 2,59 ha, gestion mécanique de l'enherbement et création de traces en 2020</t>
  </si>
  <si>
    <t>SASU LES MUSACEES DE BASSIGNACS</t>
  </si>
  <si>
    <t>AAP n°5 canne-banane - Plantation de vitoplants banane sur 7,12 ha (ramenés à 5,17ha) en 2020 et épierrage sur cette même surface</t>
  </si>
  <si>
    <t>AAP n°5 canne-banane - Plantation de vitoplants banane sur 11,27 ha en 2020 et épierrage sur cette même surface</t>
  </si>
  <si>
    <t>Réhabilitation de parcelles anciennement en banane ou inexploitées : plantation de vergers diversifiés sur 5,36 ha (ramenés à 3,79 ha) et réalisation de 864 ML de traces caillassées</t>
  </si>
  <si>
    <t>AAP5 Canne banane - Plantation de vitroplants banane sur 10,20 ha et plantation de 21,45 ha (ramenés à 17,08 ha) de canne à sucre en 2020 sur la commune de SAINTE-MARIE</t>
  </si>
  <si>
    <t>SARL BELLEVUE SAINTE-MARIE</t>
  </si>
  <si>
    <t>AAP n°6 investissements filière banane : Acquisition de matériel de gestion de l'enherbement des parcelles</t>
  </si>
  <si>
    <t xml:space="preserve">BEDOT José </t>
  </si>
  <si>
    <t>AAP n°6 investissements filière banane : Investissement matériel de la SAS Habitation PECOUL pour le traitement post récolte de la banane en 2020</t>
  </si>
  <si>
    <t>Investir pour produire plus et mieux</t>
  </si>
  <si>
    <t>EXPLOITATION AGRICOLE DE l'EPLEFPA DU ROBERT</t>
  </si>
  <si>
    <t>Equipement en matériel de fauche et entretien du pâturage</t>
  </si>
  <si>
    <t>AAP n°6 banane : Acquisition de matériel pour la gestion de l'enherbement de l'exploitation</t>
  </si>
  <si>
    <t>AAP n°6 banane : Acquisition de matériel pour la gestion de l'enherbement des parcelles</t>
  </si>
  <si>
    <t>DESOUS Marie-Elisabeth</t>
  </si>
  <si>
    <t>Investissement d'équipements en banane plantain et verger (JA)</t>
  </si>
  <si>
    <t>VILET David</t>
  </si>
  <si>
    <t>Développement d'un verger sur des terres agricoles dégradées et préservation de la biodiversité végétale et de la ressource en eau</t>
  </si>
  <si>
    <t>LAGARRIGUE DE MEILLAC Arnaud</t>
  </si>
  <si>
    <t>Mécanisation de la diversification, acquisition de matériel informatique</t>
  </si>
  <si>
    <t>EARL TRAM</t>
  </si>
  <si>
    <t>Atelier bovin viande: Amélioration de la nutrition en valorisant les écarts de tri de l'exploitation</t>
  </si>
  <si>
    <t>SARL EXPLOITATION AGRICOLE DU SUD -EST</t>
  </si>
  <si>
    <t>Mise en place d'un poulailler</t>
  </si>
  <si>
    <t xml:space="preserve">YOKESSA Eric </t>
  </si>
  <si>
    <t>Investissements visant à augmenter le niveau de production de l'EARL BOULIKIBIO</t>
  </si>
  <si>
    <t>EARL BOULIKIBIO</t>
  </si>
  <si>
    <t xml:space="preserve">Mise en place d'un atelier de bovins à l'engraissement </t>
  </si>
  <si>
    <t xml:space="preserve">SAS LAF </t>
  </si>
  <si>
    <t xml:space="preserve">Investissements d'équipement pour une exploitation en cultures maraîchères </t>
  </si>
  <si>
    <t xml:space="preserve">CLIO Thierry </t>
  </si>
  <si>
    <t xml:space="preserve">Investissements pour un élevage de caprins et atelier bovin </t>
  </si>
  <si>
    <t xml:space="preserve">EARL MIELLERIE MANIBA </t>
  </si>
  <si>
    <t>Plantation de vergers et acquisition de matériels</t>
  </si>
  <si>
    <t>NANCY Brayann</t>
  </si>
  <si>
    <t>Développement d'une exploitation en permaculture  : plantation de 1,5 ha de verger ramenés à 0,8 ha + matériels divers</t>
  </si>
  <si>
    <t xml:space="preserve">CASSILDE Fabien </t>
  </si>
  <si>
    <t>Développement d'une exploitation agricole caractérisée par les cultures maraîchères et vivrières et l'arboriculture fruitière (JA )AVENANT FINANCIER</t>
  </si>
  <si>
    <t>AMABLE Christophe Clément</t>
  </si>
  <si>
    <t>Plantation de vergers et entretien en éco pâturage</t>
  </si>
  <si>
    <t>Modernisation bâtiment élevage porcin + matériels</t>
  </si>
  <si>
    <t>PIVERT Jacques</t>
  </si>
  <si>
    <t>Mise en place d'une plantation de bananes export sur 
4 ha sur la commune du GROS-MORNE et investissements matériels</t>
  </si>
  <si>
    <t>EARL MA TOUT'BEL</t>
  </si>
  <si>
    <t>Investissements d'équipement visant à développer une activité de polycultures élevage sur la commune du Morne-Rouge</t>
  </si>
  <si>
    <t>EARL AGROLOGIK - CADASSE Sébastien</t>
  </si>
  <si>
    <t>AAP n°5 Canne/Banane - Plantation de 16,17 ha de vitroplants banane et de 24,64 ha (ramenés à 24,39 ha) de canne à sucre sur la commune de Basse-Pointe en 2020</t>
  </si>
  <si>
    <t>SARL BAN HACKAERT</t>
  </si>
  <si>
    <t>Création d'une exploitation caractérisée par l'arboriculture fruitière, les cultures maraîchères et vivrières et l'aviculture</t>
  </si>
  <si>
    <t>TOTO Waël</t>
  </si>
  <si>
    <t>Equipement pour la création d'une exploitation agricole en plantes médicinales (JA)</t>
  </si>
  <si>
    <t>LES JARDIN DE MAN BEBE, Prisca LAROUE EIRL</t>
  </si>
  <si>
    <t>Cultures maraîchères sous serres, hydroponie</t>
  </si>
  <si>
    <t>SAS LES SERRES DE KALINAGO</t>
  </si>
  <si>
    <t>Aménagement de cinq bâtiments d'élevage de volailles</t>
  </si>
  <si>
    <t>SCEA FERME PILOTE ECO-MARTINIQUE</t>
  </si>
  <si>
    <t>Mise en place d'une pépinière de plantes ornementales</t>
  </si>
  <si>
    <t>ICARRE Carine</t>
  </si>
  <si>
    <t>Diversification melons SCEA Habitation Caritan et Fonds Moustiques</t>
  </si>
  <si>
    <t>SCEA HABITATION CARITAN ET FONDS MOUSTIQUES</t>
  </si>
  <si>
    <t>Acquisition de nouveaux équipements, travaux fonciers et diversification en verger (nouvel atelier)</t>
  </si>
  <si>
    <t xml:space="preserve">4.1.1 </t>
  </si>
  <si>
    <t>AAP n°5 canne/banane: Plantation de vitroplants banane sur 26,87 ha (ramenés à 26,37 ha) en 2020</t>
  </si>
  <si>
    <t>AAP5 - Canne/Banane - Plantation de vitroplants banane sur 1,90 ha en 2020</t>
  </si>
  <si>
    <t>BIOBAN SARL</t>
  </si>
  <si>
    <t>AAP5 - Canne/Banane - Plantation de 14,53 ha de cannes à sucre en 2020</t>
  </si>
  <si>
    <t>AAP5 - Canne/Banane - Plantation de vitroplants banane sur 11,23 ha (ramenés à 8,18 ha) en 2020</t>
  </si>
  <si>
    <t>AAP5 - Canne/Banane - Plantation de vitroplants banane sur 7,70 ha en 2020</t>
  </si>
  <si>
    <t>AAP5 - Canne/Banane - Plantation de vitroplants banane sur 6?51 ha en 2020</t>
  </si>
  <si>
    <t>AAP5 - Canne/Banane - Plantation de 14,53 ha de cannes à sucre en 2021</t>
  </si>
  <si>
    <t>AAP5 - Canne/Banane - Plantation de vitroplants banane sur 7,77 ha en 2020</t>
  </si>
  <si>
    <t>AAP5 - Canne/Banane - Plantation de vitroplants banane sur 7,50 ha (ramenés à 7,30 ha) en 2020</t>
  </si>
  <si>
    <t>AAP5 - Canne/Banane - Plantation de vitroplants banane sur 3,27 ha en 2020</t>
  </si>
  <si>
    <t>AAP5 - Canne/Banane - Plantation de vitroplants banane sur 1,04 ha en 2020</t>
  </si>
  <si>
    <t>GAEC LA CIM JEAN</t>
  </si>
  <si>
    <t>AAP5 - Canne/Banane - Plantation de vitroplants banane sur 11,63 ha en 2020</t>
  </si>
  <si>
    <t>AAP5 - Canne/Banane - Plantation de vitroplants banane sur 5,55 ha en 2020</t>
  </si>
  <si>
    <t>AAP5 - Canne/Banane - Plantation de canne à sucre sur 3,96 ha en 2020</t>
  </si>
  <si>
    <t>EARL LAUDAMAR</t>
  </si>
  <si>
    <t>AAP5 - Canne/Banane - Plantation de vitroplants banane sur 6,43 ha en 2020 (ramenés à 4,24 ha)</t>
  </si>
  <si>
    <t xml:space="preserve">AAP5 - Canne/Banane - Plantation de vitroplants banane sur 1,11 ha en 2020 </t>
  </si>
  <si>
    <t>AAP5 - Canne/Banane - Plantation de vitroplants banane sur 3,02 ha (ramenés à 2,99 ha)en 2020 sur la commune du Carbet</t>
  </si>
  <si>
    <t>AAP5 - Canne/Banane - Plantation de vitroplants banane sur 7,76 ha en 2020 sur la commune de SAINT-JOSEPH</t>
  </si>
  <si>
    <t>AAP5 - Canne/Banane - Plantation de vitroplants banane sur 3,66 ha en 2020</t>
  </si>
  <si>
    <t>AAP5 - Canne/Banane - Plantation de vitroplants banane sur 6,47 ha en 2020 et travaux de dérochage</t>
  </si>
  <si>
    <t>SARL BANANES DU MALGRE TOUT</t>
  </si>
  <si>
    <t xml:space="preserve">AAP5 - Canne/Banane - Plantation de vitroplants banane sur 6,05 ha en 2020 </t>
  </si>
  <si>
    <t xml:space="preserve">AAP5 - Canne/Banane - Plantation de vitroplants banane sur 3,82 ha, travaux d'amélioration foncière et plantation de 4,16 ha de canne à sucre en 2020 </t>
  </si>
  <si>
    <t>SARL EXPLOITATION AGRICOLE PERINELLE</t>
  </si>
  <si>
    <t xml:space="preserve">AAP5 - Canne/Banane - Plantation de vitroplants banane sur 3,35 ha en 2020 </t>
  </si>
  <si>
    <t xml:space="preserve">AAP5 - Canne/Banane - Plantation de vitroplants banane sur 2,52 ha en 2020 </t>
  </si>
  <si>
    <t>AAP n°5 canne/banane: Plantation de canne à sucre sur 25,32 ha en 2020</t>
  </si>
  <si>
    <t>AAP n°5 canne/banane: Plantation de vitroplants banane sur 9,72 ha en 2020</t>
  </si>
  <si>
    <t>AAP n°5 canne/banane: Plantation de vitroplants banane sur 8,18 ha (ramenés à 8,17 ha) en 2020</t>
  </si>
  <si>
    <t>AAP n°5 canne/banane: Plantation de vitroplants banane sur 1,00 ha en 2020</t>
  </si>
  <si>
    <t>DARIBO Gilbert</t>
  </si>
  <si>
    <t xml:space="preserve">AAP n°5 canne/banane sur 7,43 ha en 2020la commune du françois </t>
  </si>
  <si>
    <t xml:space="preserve">SARL CITEFI </t>
  </si>
  <si>
    <t>AAP n°5 canne/banane: Plantation de canne à sucre sur 25,00 ha (ramenés à 21,51 ha) en 2020</t>
  </si>
  <si>
    <t xml:space="preserve">EARL EXPLOITATION AGRICOLE RIVIERE LA MANCHE </t>
  </si>
  <si>
    <t>Plantation de vitroplants banane sur 11,31 ha en 2020 et travaux de dérochage</t>
  </si>
  <si>
    <t xml:space="preserve">SARL UNION </t>
  </si>
  <si>
    <t>Plantation de vitroplants banane sur 5,54 ha en 2020</t>
  </si>
  <si>
    <t>AAP n°5 Canne/banane : Plantation de vitroplants banane sur 9,57 ha (ramenés à 4,46 ha) en 2020</t>
  </si>
  <si>
    <t>AAP n°5 canne/banane : plantation- replantation de 12 ha de canne à sucre (nouvelles variétés) et travaux d'amélioration foncière en 2020</t>
  </si>
  <si>
    <t xml:space="preserve">CAMATCHY Lucien </t>
  </si>
  <si>
    <t>AAP n°5 Canne/banane : Plantation de vitroplants banane sur 3,13 ha en 2020</t>
  </si>
  <si>
    <t>PAULIN Romuald</t>
  </si>
  <si>
    <t>AAP n°6 banane - Acquisition de matériel de gestion de l'enherbement des parcelles</t>
  </si>
  <si>
    <t>QUETTY Joanna Rosane</t>
  </si>
  <si>
    <t>AAP n°6 banane - Acquisition de matériel de gestion de l'enherbement des parcelles - Acquisition d'une lame d'air</t>
  </si>
  <si>
    <t>AAP n°6 banane - Gestion de l'enherbement et traitement post-récolte 2020</t>
  </si>
  <si>
    <t>AAP n°6 banane - Investissement matériel de SAS CRASSOUS AGRICOLE pour le traitement post récolte</t>
  </si>
  <si>
    <t>SAS CRASSOUS AGRICOLE</t>
  </si>
  <si>
    <t>AAP n°6 banane - Acquisition de matériel lié à la gestion de l'enherbement</t>
  </si>
  <si>
    <t>AAP n°6 banane - Investissement post récolte 2020</t>
  </si>
  <si>
    <t>4.2.1</t>
  </si>
  <si>
    <t>Création  d'une nouvelle duiistillerie à la fabrication de rhums premiums</t>
  </si>
  <si>
    <t>SARL REX</t>
  </si>
  <si>
    <t>Augmentation des capacités de distillation de traitement des vinasses grâce à 'acquisition d'une colonne à distiler et d'autre matériel de production</t>
  </si>
  <si>
    <t>SAS DISTILLERIE DU SIMON</t>
  </si>
  <si>
    <t>Retruturation d'un abattoir de poules pondeuses et de poulets</t>
  </si>
  <si>
    <t>SARL SOCIETE D'ABATTAGE DE GRANDE ROCHELLE (SAGR)</t>
  </si>
  <si>
    <t>Projet 2000 tonnes de fruits</t>
  </si>
  <si>
    <t>SAS DENEL, CONFITURES ET JUS DE FRUITS TROPICAUX</t>
  </si>
  <si>
    <t>Création d'une boucherie coopérative</t>
  </si>
  <si>
    <t>Acquisition d'équipements visant à moderniser la production du rhum La Favorite</t>
  </si>
  <si>
    <t>Rénovation du Système traditionnel de production de vapeur de la distillerie Favorite (2017)</t>
  </si>
  <si>
    <t>Amélioration de la productivité de Martinique Aviculture pour laproduction d'œufs locaux (2017)</t>
  </si>
  <si>
    <t xml:space="preserve">Développement d'une gamme de produits : Soupes traditionnelles et sauces   </t>
  </si>
  <si>
    <t>SARL YODI</t>
  </si>
  <si>
    <t>Mise en place d'un atelier de fabrication de fromage de chèvre</t>
  </si>
  <si>
    <t>Projet investissements 2019</t>
  </si>
  <si>
    <t>SAS DENEL</t>
  </si>
  <si>
    <t>Modernisation des outils de production de la filière avicole</t>
  </si>
  <si>
    <t>Modernisation et développement de l'atelier "d'EXCELLENCE GLACES"</t>
  </si>
  <si>
    <t>SARL LE PATISSIER D'EXCELLENCE GLACES</t>
  </si>
  <si>
    <t>Amélioration du bâtiment de laboratoire et de la colone pour le suivi de la transformation et l'amélioration de la qualité des rhums</t>
  </si>
  <si>
    <t>Modernisation de l'atelier de découpe CODEM</t>
  </si>
  <si>
    <t>Mise en place atelier de production de jus de canne, certifié AB</t>
  </si>
  <si>
    <t>GODOMEN Patrick</t>
  </si>
  <si>
    <t>Faire du MANA un marché attrayant, moderne et solidaire, propice à l'amélioration des conditions de travail</t>
  </si>
  <si>
    <t>MANA MARCHE AGRICOLE DU NORD ATLANTIQUE</t>
  </si>
  <si>
    <t>Création de point de vente à la ferme 2017</t>
  </si>
  <si>
    <t>Amélioration des coûts de conditionnement et de livraison des melons</t>
  </si>
  <si>
    <t>SCEA DU SUD EST</t>
  </si>
  <si>
    <t>Amélioration et automatisation de l'outil de production</t>
  </si>
  <si>
    <t>Acquisition d'équipements complémentaires au process de transformation de l'usine et amélioration  par filtration végétale du traitement des eaux usées</t>
  </si>
  <si>
    <t>4.3.2</t>
  </si>
  <si>
    <t>Création et rénovation de voieries rurales et forestières et aménagements fonciers</t>
  </si>
  <si>
    <t>0403</t>
  </si>
  <si>
    <t>Rénovation de la route d'accès "Habitation Bellevue"</t>
  </si>
  <si>
    <t>ASSOCIATION DES EXPLOITANTS DU FRANCOIS (AEXAF)</t>
  </si>
  <si>
    <t>4.4.1</t>
  </si>
  <si>
    <t xml:space="preserve">Investissements non productifs agro-environnementaux </t>
  </si>
  <si>
    <t>0404</t>
  </si>
  <si>
    <t>Investissements agro-environnementaux 2018</t>
  </si>
  <si>
    <t xml:space="preserve">4.4.1 Investissements non productifs agro-environnementaux </t>
  </si>
  <si>
    <t>Investissements non productifs agro-environnementaux</t>
  </si>
  <si>
    <t>Prévention de l'érosion hydrique et gestion biologique de champs de canne à sucre par implantation de Vétivers</t>
  </si>
  <si>
    <t>EARL Domaines THIEUBERT</t>
  </si>
  <si>
    <t>Acquisition d'un dispositif de broyage pour produire du compost bio</t>
  </si>
  <si>
    <t xml:space="preserve">Investissements non productifs agro environnementaux </t>
  </si>
  <si>
    <t xml:space="preserve">Acquisition d'un dispositif de broyage et de labourage pour verger bio </t>
  </si>
  <si>
    <t xml:space="preserve">MARRAUD DES GROTTES Laurent </t>
  </si>
  <si>
    <t>5.1.1</t>
  </si>
  <si>
    <t>Prévention des conséquences des catastrophes naturelles et évènements catastrophiques</t>
  </si>
  <si>
    <t>0501</t>
  </si>
  <si>
    <t>Travaux d'enrochement des berges liés à la prévention des risques d'inondation, d'érosion, d'éboulement en 2019 - partie 1</t>
  </si>
  <si>
    <t>Travaux d'aménagement hydraulique et d'enrochement en prévention d'inondation, d'érosion et déboulement liés aux catastrophes naturelles et évènements catastrophiques</t>
  </si>
  <si>
    <t>Travaux d'aménagement hydraulique liés à la prévention des risques d'inondation, de coulées de boue, et cyclonique</t>
  </si>
  <si>
    <t>Travaux d'aménagement hydraulique liés à la prévention des risques d'inondation, de coulées de boue, d'érosion et mise en place d'une haie coupe-vent</t>
  </si>
  <si>
    <t>Travaux d'aménagement hydraulique liés à la prévention des aléas cycloniques, sismiques et érosion</t>
  </si>
  <si>
    <t>Acquisition de matériel d'entretien des aménagements hydrauliques dans le cadre de la prévention des inondations de la SAS CANASUC en 2020</t>
  </si>
  <si>
    <t>5.2.1</t>
  </si>
  <si>
    <t>Reconstitution du potentiel d'exploitation</t>
  </si>
  <si>
    <t>0502</t>
  </si>
  <si>
    <t>Remise en état d'une exploitation en cultures vivrières, bananes créoles et élevage bovin</t>
  </si>
  <si>
    <t>BELHUMEUR Jacky</t>
  </si>
  <si>
    <t>Remise en état d'une exploitation en diversification à dominante de cultures fruitières</t>
  </si>
  <si>
    <t>EARL AN GRIYAV LA</t>
  </si>
  <si>
    <t>Remise en état d'une exploitation en cultures vivrières</t>
  </si>
  <si>
    <t>EXURVILLE Willy Richard</t>
  </si>
  <si>
    <t>ALIBO MICHEL Marie-Flore</t>
  </si>
  <si>
    <t>Remise en état d'une exploitation en polyculture élevage bovin</t>
  </si>
  <si>
    <t>BOSTON Corine</t>
  </si>
  <si>
    <t>Plantation de canne suite aux parcelles détruites par les intempéries du 16 avril 2018</t>
  </si>
  <si>
    <t>CENTRE TECHNIQUE DE LA CANNE ET DU SUCRE (CTCS - MARTINIQUE)</t>
  </si>
  <si>
    <t>Replantation de deux parcelle en vitroplants banane - pluies 2018</t>
  </si>
  <si>
    <t>Prise en compte des pertes de fonds dans une exploitation agroforestière</t>
  </si>
  <si>
    <t>Remise en état de deux ouvrages de franchissement</t>
  </si>
  <si>
    <t>Réhabilitation de l'exploitation</t>
  </si>
  <si>
    <t>SCEA L'ARBORESANTE</t>
  </si>
  <si>
    <t>Réparation traces 2019</t>
  </si>
  <si>
    <t xml:space="preserve">Reconstitution du potentiel d'exploitation </t>
  </si>
  <si>
    <t>Replantation de canne à sucre/Reconstitution (détruite après la sécheresse 2019)</t>
  </si>
  <si>
    <t xml:space="preserve">MANGATAYE Hébert Pasteur </t>
  </si>
  <si>
    <t>Replantation de 16,1 ha de canne à sucre suite à la sécheresse 2019</t>
  </si>
  <si>
    <t xml:space="preserve">Replantation de canne à sucre suite à la sécheresse 2020 : 35,95 hectares </t>
  </si>
  <si>
    <t xml:space="preserve">Reconstitution du cheptel de production </t>
  </si>
  <si>
    <t>6.1</t>
  </si>
  <si>
    <t>Dotation Jeune Agriculteur</t>
  </si>
  <si>
    <t>0601</t>
  </si>
  <si>
    <t xml:space="preserve">Aide au démarrage d'entreprise pour les jeunes agriculteurs </t>
  </si>
  <si>
    <t>6.1.1</t>
  </si>
  <si>
    <t>LOUISIN Jonathan</t>
  </si>
  <si>
    <t>NESTILE Ismaël</t>
  </si>
  <si>
    <t>M. Nicolas ARNOLIN</t>
  </si>
  <si>
    <t>M. Landry BEAUREGARD</t>
  </si>
  <si>
    <t>CHÂTEAU-DEGAT Serge</t>
  </si>
  <si>
    <t>MACAIRE Solange(JA)</t>
  </si>
  <si>
    <t>CADASSE Sébastien</t>
  </si>
  <si>
    <t>LOF Odile</t>
  </si>
  <si>
    <t>JUPITER Sébastien</t>
  </si>
  <si>
    <t>JACQUA Rosalie</t>
  </si>
  <si>
    <t>JOSEPH Gladys</t>
  </si>
  <si>
    <t>SOW Annick</t>
  </si>
  <si>
    <t>DJIRE Leila</t>
  </si>
  <si>
    <t>GUITTEAUD Gérald</t>
  </si>
  <si>
    <t>RIGBY-JONES Jane</t>
  </si>
  <si>
    <t>Aide au démarrage d'entreprise pour les jeunes agriculteurs</t>
  </si>
  <si>
    <t xml:space="preserve">GUILON Lionel
</t>
  </si>
  <si>
    <t>JANVIER Anaïs</t>
  </si>
  <si>
    <t>DUNO Dimitri</t>
  </si>
  <si>
    <t>MARIE-ANTOINETTE Solange</t>
  </si>
  <si>
    <t>VARSOVIE Jérémy</t>
  </si>
  <si>
    <t>Installation d’une exploitation agricole en maraîchage de plein champ, verger, plantes médicinales  sous serre</t>
  </si>
  <si>
    <t>LAROUE Prisca</t>
  </si>
  <si>
    <t>Installation d’une exploitation agricole cultures maraîchères, vivrières, arboriculture fruitière et élevage avicoles divers</t>
  </si>
  <si>
    <t>6.2</t>
  </si>
  <si>
    <t>Aide au démarrage d’entreprises pour les activités non agricoles dans les zones rurales</t>
  </si>
  <si>
    <t>0602</t>
  </si>
  <si>
    <t>Aide au démarrage de la SAS « O PETIT SPA»</t>
  </si>
  <si>
    <t>SAS O PETIT SPA</t>
  </si>
  <si>
    <t>6.2.1</t>
  </si>
  <si>
    <t>Aide au démarrage d'entreprise pour les activités non agricoles dans les zones rurales</t>
  </si>
  <si>
    <t>Aide au démarrage du projet BELOVACANCES</t>
  </si>
  <si>
    <t>BELORGANE Wulfran Camille</t>
  </si>
  <si>
    <t>6.3.1</t>
  </si>
  <si>
    <t>Accompagnement du développement des petites exploitations</t>
  </si>
  <si>
    <t>0603</t>
  </si>
  <si>
    <t>JOSEPH-AUGUSTE Georges Léotare</t>
  </si>
  <si>
    <t>Modernisation d'une exploitation agricole traditionnelle</t>
  </si>
  <si>
    <t>MILTON Jean-Bernard</t>
  </si>
  <si>
    <t>Modernisation d'une exploitation agricole à dominante élevage. Ajout d'un verger diversifié en agrumes et en mangues</t>
  </si>
  <si>
    <t>EUPHRASIE Félix</t>
  </si>
  <si>
    <t>Amélioration du potentiel productif</t>
  </si>
  <si>
    <t xml:space="preserve">VOTIER Richard Léon </t>
  </si>
  <si>
    <t>Augmentation de la surface en ananas et optimisation des parcelles exploitées</t>
  </si>
  <si>
    <t>BOLVIN Jean-José</t>
  </si>
  <si>
    <t>Accompagnement du développement des petites exploitations : Restructuration de l'exploitation</t>
  </si>
  <si>
    <t>CALABER Henri</t>
  </si>
  <si>
    <t xml:space="preserve">Accompagnement du développement des petites exploitations </t>
  </si>
  <si>
    <t>NOVILLO Hilaire Georges</t>
  </si>
  <si>
    <t>Amélioration des conditions de traitement de la fertilité organique et calcique de l'exploitation (mise en place d'un petit atelier porcin et construction d'une fumière permettant l'amélioration de l'amendement des sols)</t>
  </si>
  <si>
    <t>Eric JULIEN</t>
  </si>
  <si>
    <t>Développement de l'activité arboricole pour renforcer et assurer  la pérennité de l'entreprise</t>
  </si>
  <si>
    <t>EARL PETIT CITRON</t>
  </si>
  <si>
    <t>Implantation d'une unité d'engraissement de taurillons en box et d'une pépinière de plants d'ignames</t>
  </si>
  <si>
    <t>JEAN DE DIEU Philippe Emile</t>
  </si>
  <si>
    <t>Structuration de la ferme par la relance de la passiflora, l'implantation d'une bergerie et l'amélioration de l'accès</t>
  </si>
  <si>
    <t>PAIN Joseh Mathurin</t>
  </si>
  <si>
    <t xml:space="preserve">  Amélioration du potentiel de production de l'exploitation par la diversification des cultures (culture d'ananas), la mécanisation et l'apport en matière organique </t>
  </si>
  <si>
    <t>CENTAURE Félicien</t>
  </si>
  <si>
    <t>Développement de l'activité arboricole pour  renforcer et assurer la pérennité de l'entreprise (plantation d'arbres fruitiers, développement de l'atelier ovin)</t>
  </si>
  <si>
    <t xml:space="preserve">JEAN-BAPTISTE Lucien Louis Joseph </t>
  </si>
  <si>
    <t>Accompagnement du développement des petites exploitations : Désherbage mécanique et amélioration des conditions de travail au champ et dans le processus du manioc</t>
  </si>
  <si>
    <t>AMINGO Jean-Charles</t>
  </si>
  <si>
    <t>Rénovation d'un atelier de culture sous abris et d'un poulailler de poules pondeuses</t>
  </si>
  <si>
    <t xml:space="preserve">ZAMON Micheline </t>
  </si>
  <si>
    <t>Implantation d'un atelier de cultures sous abris favorisant l'amélioration de la productivité</t>
  </si>
  <si>
    <t>EARL LE MARAICHER</t>
  </si>
  <si>
    <t>Diversification de la production avec réduction de la pénibilité (plantation de pitaya, achat d'une tondeuse autoportée pour diminuer la pénibilité des travaux liés à la gestion de l'enherbement)</t>
  </si>
  <si>
    <t>Ajout d'une production ovine associée à des bovins</t>
  </si>
  <si>
    <t>THIANT Alain</t>
  </si>
  <si>
    <t>Amélioration des conditions de travail (Installation d'un système d'irrigation par goutte à goutte)</t>
  </si>
  <si>
    <t>ETINOF Amédée</t>
  </si>
  <si>
    <t>Amélioration des conditions de travail (réduction de la pénibilité au travail grâce à l'achat d'un motoculteur, diminution de l'enherbement et des pesticides grâce à la mise en place d'une toile hors sol, diversification de la production par l'implantation d'arbres fruitiers)</t>
  </si>
  <si>
    <t>ANCELE Antoine</t>
  </si>
  <si>
    <t>Consolidation d'une ferme en agriculture biologique (achat d'un abri serre, d'une motobineuse et installation d'un système d'irrigation)</t>
  </si>
  <si>
    <t>EARL RIMED RAZIE MATINIK</t>
  </si>
  <si>
    <t>Mise en place d'un verger de prunes de cythère associé à un élevage ovin</t>
  </si>
  <si>
    <t>MANGATTALE Itsuya</t>
  </si>
  <si>
    <t>Accompagnement du développement des petites exploitations : Mise en œuvre de pratiques agro-écologiques : association de cultures et amendements organiques</t>
  </si>
  <si>
    <t>LOUIS Fabrice</t>
  </si>
  <si>
    <t>Diversification d'une ferme en agriculture biologique</t>
  </si>
  <si>
    <t>PERRIET Georgette Sabine</t>
  </si>
  <si>
    <t>Amélioration des conditions de travail (bétonnage de traces, réfection du système d'irrigation)</t>
  </si>
  <si>
    <t>VERONIQUE Rosita</t>
  </si>
  <si>
    <t>Accompagnement du développement des petites exploitations : Mise en valeur foncière et amélioration des performances</t>
  </si>
  <si>
    <t>GLAUCUS Gratien</t>
  </si>
  <si>
    <t>Diversification des activités d'une ferme en agriculture biologique</t>
  </si>
  <si>
    <t xml:space="preserve">EARL BIO PEYI NOU </t>
  </si>
  <si>
    <t>Modernisation d'une exploitation agricole traditionnelle (diversification et augmentation de la production grâce à l'achat d'une serre)</t>
  </si>
  <si>
    <t>Guy Albert VENTOSE</t>
  </si>
  <si>
    <t>Accompagnement du développement des petites exploitations : Conversion de l'exploitation existante en ferme agro écologique</t>
  </si>
  <si>
    <t>LOUIS-SIDNEY Jean-Jacques</t>
  </si>
  <si>
    <t>Accompagnement du développement des petites exploitations : amélioration des conditions de travail</t>
  </si>
  <si>
    <t>RENCIOT René</t>
  </si>
  <si>
    <t>Diversification de la production des produits de la ruche</t>
  </si>
  <si>
    <t xml:space="preserve">RICHOL Dorothée Sanlee Yo </t>
  </si>
  <si>
    <t>Diversification par l'implantation de cultures pérennes (verger), d'une pépinière (sous serres) et d'un dispositif d'irrigation</t>
  </si>
  <si>
    <t>MARCELLINE Yvon Magloire</t>
  </si>
  <si>
    <t>Mise en œuvre d'une technique de lombricompostage</t>
  </si>
  <si>
    <t>Ajout d'une activité de transformation de jus de canne et d'un atelier de coqs de chair</t>
  </si>
  <si>
    <t>ARDES Julien Alain</t>
  </si>
  <si>
    <t>Développement de l'agriculture biologique (développement de l'atelier ovin, mise en place de plantes médicinales)</t>
  </si>
  <si>
    <t>EARL MAD'LANAS</t>
  </si>
  <si>
    <t>Optimisation des conditions d'élevage</t>
  </si>
  <si>
    <t>EDMOND Karl Léonard</t>
  </si>
  <si>
    <t>Acquisition de matériel agricole afin d'optimiser son temps de travail (achat d'une tronçonneuse et d'une débroussailleuse pour limiter l'utilisation d'herbicites et augmenter la surface de production en maraîchage)</t>
  </si>
  <si>
    <t>GABRIEL Moïse</t>
  </si>
  <si>
    <t>Mise en place de cultures sous abri associant tomates et oignons pays et développement de l'élevage des lapins</t>
  </si>
  <si>
    <t>PULVAL-DADY Jean-Marc</t>
  </si>
  <si>
    <t>Diversification des élevages d'une ferme en agriculture biologique</t>
  </si>
  <si>
    <t>Amélioration des conditions de travail : achat de matériels pour gagner en efficacité, réduire la pénibilité du travail et mieux gérer l'enherbement</t>
  </si>
  <si>
    <t>LUCIATHE Florent</t>
  </si>
  <si>
    <t>Sécurisation parcellaire bovins et mis en place d'un espace de regroupement du cheptel</t>
  </si>
  <si>
    <t>HONORIN Paul</t>
  </si>
  <si>
    <t>Conversion d'une ferme en agriculture biologique</t>
  </si>
  <si>
    <t>Reconversion vers une agriculture durable</t>
  </si>
  <si>
    <t>DUPROS Fernand</t>
  </si>
  <si>
    <t>Amélioration des conditions de travail (remplacement des tuteurs en bambou par des tuteurs en acier galvanisé)</t>
  </si>
  <si>
    <t>NIRDE Rosalie Maurice</t>
  </si>
  <si>
    <t>Développement d'une ferme en agro-écologie (acquisition d'une citerne de récupération d'eau de pluie, paillage en toile tissée, débroussailleuse et réhabilitation de traces)</t>
  </si>
  <si>
    <t>PERTAYS Christian Georges</t>
  </si>
  <si>
    <t>Développement d'une offre légumière et fruitière en agro-écologie</t>
  </si>
  <si>
    <t>PETIT Dominique Marie Lucienne</t>
  </si>
  <si>
    <t>Amélioration des conditions de travail</t>
  </si>
  <si>
    <t>LAVAL André Théodore</t>
  </si>
  <si>
    <t>Amélioration de l'accessibilité de l'exploitation pour plus de mécanisation et moins de pénibilité (dérochage,épierrage, plantation)</t>
  </si>
  <si>
    <t>LESSALLE Victor Narcisse</t>
  </si>
  <si>
    <t>Amélioration du bien-être des animaux (rénovation de la bergerie et mise en place de bacs de permaculture)</t>
  </si>
  <si>
    <t>NIJEAN Moïse Sylvestre</t>
  </si>
  <si>
    <t>Amélioration des conditions de travail (achat de matériel pour une meilleure gestion de l'enherbement)</t>
  </si>
  <si>
    <t>EUGENE Roger Ludovic</t>
  </si>
  <si>
    <t>Amélioration de conditions de travail</t>
  </si>
  <si>
    <t>MARIGNAN Viviane Marcelline</t>
  </si>
  <si>
    <t>Mise en place d'une cocoteraie et valorisation des vergers par une gestion de l'enherbement animale et la pose de clôture</t>
  </si>
  <si>
    <t>JUSTE Yvette Marceline</t>
  </si>
  <si>
    <t>Amélioration des conditions de travail (acquisition de matériel pour mieux gérer l'enherbement, achat de plants pour la valorisation des inter-rangs dans les vergers, acquisition de matériel de taille pour les  vergers)</t>
  </si>
  <si>
    <t>CHATEAU-DEGAT Jeanne Placide</t>
  </si>
  <si>
    <t>Amélioration des pratiques culturales (gestion de l'enherbement, valorisation des déchets, achat de matériel agricole)</t>
  </si>
  <si>
    <t>Développement d'une petite unité de compostage à la ferme et implantation d'un abri de culture</t>
  </si>
  <si>
    <t>PATOLE Cédric</t>
  </si>
  <si>
    <t>Ajout d'un verger diversifié et sécurisation du cheptel</t>
  </si>
  <si>
    <t>BATARDOT Marie-Josée</t>
  </si>
  <si>
    <t>Structuration d'une petite exploitation agricole d'un hectare en culture de plein champ</t>
  </si>
  <si>
    <t xml:space="preserve">Amélioration des conditions de travail et du rendement </t>
  </si>
  <si>
    <t>CANTOBION Tony Marc</t>
  </si>
  <si>
    <t>Amélioration des ateliers de production sur la ferme au jardin</t>
  </si>
  <si>
    <t>DESRAVINES Fabienne Judith</t>
  </si>
  <si>
    <t>Amélioration des conditions de travail (acheter des tuteurs galvanisés pour réduire la pénibilité du travail)</t>
  </si>
  <si>
    <t>JEAN Robel Jean</t>
  </si>
  <si>
    <t>6.4.1</t>
  </si>
  <si>
    <t>Aide pour la diversification des activités économiques vers des activités non agricoles</t>
  </si>
  <si>
    <t>0604</t>
  </si>
  <si>
    <t>Projet de gîte rural en agritourisme avec la construction de 2 bungalows sur une exploitation agricole</t>
  </si>
  <si>
    <t>SCEA LA FERME DES ETANGS</t>
  </si>
  <si>
    <t>Création de gîtes ruraux et gîtes d'exposition</t>
  </si>
  <si>
    <t>EARL MIELLERIE MANIBA</t>
  </si>
  <si>
    <t>Création d'une résidence de meublés à Saint-Pierre</t>
  </si>
  <si>
    <t>SERKA SAS</t>
  </si>
  <si>
    <t>Equipements de modernisation dans le cadre d'une ferme auberge</t>
  </si>
  <si>
    <t>0806</t>
  </si>
  <si>
    <t>Création et développement de 2 hébergements éco touristique</t>
  </si>
  <si>
    <t xml:space="preserve">6.4.1 </t>
  </si>
  <si>
    <t xml:space="preserve">O PETIT SPA </t>
  </si>
  <si>
    <t xml:space="preserve">RADOM Thierry </t>
  </si>
  <si>
    <t>7.3.1</t>
  </si>
  <si>
    <t>Investissement dans les infrastructures de haut débit et l'accès à ces infrastructures</t>
  </si>
  <si>
    <t>0703</t>
  </si>
  <si>
    <t>Raccordement en fibre optique, couverture Haut et Très Haut Débit des sites prioritaires et quartiers en zone rurale</t>
  </si>
  <si>
    <t>7.5.1</t>
  </si>
  <si>
    <t xml:space="preserve">Promotion et développement des activités touristiques </t>
  </si>
  <si>
    <t>0705</t>
  </si>
  <si>
    <t>Rénovation des sentiers et sites d’accueil du public du Nord de la Martinique - 2016</t>
  </si>
  <si>
    <t>OFFICE NATIONAL DES FORETS (ONF)</t>
  </si>
  <si>
    <t>Promotion et développement des activités touristiques</t>
  </si>
  <si>
    <t>Rénovation des sentiers et sites d'accueil du public du sud de la Martinique</t>
  </si>
  <si>
    <t>Aménagement de l’aire d’accueil du Tombeau des Caraïbes  – Saint-Pierre</t>
  </si>
  <si>
    <t>Investissements accueil du public secteur du Sud de la Martinique - 2017</t>
  </si>
  <si>
    <t xml:space="preserve">Investissements sur les sites d’accueil du public du Nord de la Martinique – 2017 et 2018 </t>
  </si>
  <si>
    <t xml:space="preserve">Création d’un sentier d’interprétation sur le site de l’Alma 2017 </t>
  </si>
  <si>
    <t>7.6.1</t>
  </si>
  <si>
    <t>Conservation et mise en valeur du patrimoine naturel et culturel</t>
  </si>
  <si>
    <t>0706</t>
  </si>
  <si>
    <t>Evaluation de l'état de santé des mangroves</t>
  </si>
  <si>
    <t>CONSERVATOIRE DU LITTORAL</t>
  </si>
  <si>
    <t>Rénovation et étude de mise en valeur de la maison du Bagnard- 2016</t>
  </si>
  <si>
    <t>Etude et assainissemment des Salines</t>
  </si>
  <si>
    <t>Réfection du Mur Trace JECTOIRE</t>
  </si>
  <si>
    <t>COMMUNE DE SAINT-PIERRE</t>
  </si>
  <si>
    <t>Réhabilitation des refuges de la Montagne Pelée</t>
  </si>
  <si>
    <t>8.5.1</t>
  </si>
  <si>
    <t>Renforcement des fonctions environnementales et de la résilience ddes écosystèmes forestiers</t>
  </si>
  <si>
    <t>0805</t>
  </si>
  <si>
    <t>Reboisement littoral Sud Martinique 2016</t>
  </si>
  <si>
    <t>OFFICE NATIONAL DES FORETS</t>
  </si>
  <si>
    <t>8.6.1</t>
  </si>
  <si>
    <t>Amélioration de la valeur économique des forêts</t>
  </si>
  <si>
    <t>Sylviculture en forêt départementalo-domaniale des Pitons du Carbet - Sainte-Marie 2016</t>
  </si>
  <si>
    <t>Plan simple de gestion (PSG-224 ha) des forêts privées de Marcel Louis HAYOT sur la commune des TROIS-ILETS et RIVIERE-SALEE en vue d'une mise en valeur de ce patrimoine forestier, naturel et historique</t>
  </si>
  <si>
    <t xml:space="preserve">HAYOT Marcel Louis </t>
  </si>
  <si>
    <t>Sylviculture en forêt départementalo-domaniale des Pitons du Carbet - Sainte-Marie 2017</t>
  </si>
  <si>
    <t>Plan simple de gestion concerté de parcelles forestières du Nord Atlantique (6 sites - 125 ha): TRINITE - Morne Figue ; LE LORRAIN - Catala ;  LE ROBERT - Morne Vert ; LE MARIGOT - Dehaumont, Bellevue, Bois de Bellevue</t>
  </si>
  <si>
    <t>SOCIETE CIVILE D'EXPLOITATION AGRICOLE DU MONTVERT</t>
  </si>
  <si>
    <t>Sylviculture en forêt territorialo-domaniale des Pitons du Carbet sur la commune de Sainte-Marie - 2018</t>
  </si>
  <si>
    <t>OFFICE NATIONAL DES FORÊTS (ONF)</t>
  </si>
  <si>
    <t>Plan simple de gestion (PSG-82 ha) des forêts privées du GFA La Pirogue sur la commune du Lorrain en vue d'une mise en valeur de ce patrimoine forestier, naturel et historique</t>
  </si>
  <si>
    <t>GROUPEMENT FONCIER AGRICOLE LA PIROGUE</t>
  </si>
  <si>
    <t>Sylviculture en forêt départementalo-domaniale des Pitons du Carbet - communes de Saint-Joseph, Fort-de-France et Fonds-Saint-Denis - 2016</t>
  </si>
  <si>
    <t>Plan simple de gestion (PSG - 29,5 ha) des forêts privées de l'établissement Lajus sur la commune du Carbet en vue d'une mise en valeur de ce patrimoine forestier, naturel et historique</t>
  </si>
  <si>
    <t>SARL ETABLISSEMENT LAJUS</t>
  </si>
  <si>
    <t>8.6.2</t>
  </si>
  <si>
    <t>Accroissement de la valeur ajoutée des produits sylvicoles</t>
  </si>
  <si>
    <t>Modernisation de l'activité d'exploitation forestière par la mise en œuvre du débardage par câble mat</t>
  </si>
  <si>
    <t>CREDIT MEUBLE SARL</t>
  </si>
  <si>
    <t>AAP 16.1.2</t>
  </si>
  <si>
    <t>Soutien aux projets des groupes opérationnels du PEI (projets innovants portés par les GO et PEI)</t>
  </si>
  <si>
    <t>Plan de Banane Durable III: Transition agro-écologique en Martinique: vers des solutions alternatives sans pesticides et une diversification culturale pour les systèmes de culture bananiers</t>
  </si>
  <si>
    <t>Plan de Banane Durable III</t>
  </si>
  <si>
    <t>INSTITUT TECHNIQUE TROPICAL (IT2)</t>
  </si>
  <si>
    <t>GAMME - Pratiques Alternatives pour la gestion de l'enherbement dans les systèmes maraîchers de Martinique</t>
  </si>
  <si>
    <t>UNION DES GROUPEMENTS DE PRODUCTEURS DE BANANES DE GUADELOUPE ET MARTINIQUE (UGPBAN)</t>
  </si>
  <si>
    <t>Analyse des performances de nouvelles variétés de canne à sucre pour la Martinique</t>
  </si>
  <si>
    <t>CTCS MARTINQUE (SICA UNION)</t>
  </si>
  <si>
    <t xml:space="preserve">AAP 16.1.2 </t>
  </si>
  <si>
    <t>Soutien aux projets des groupes opérationnels du PEI (projets innovants portés par les GO du PEI)</t>
  </si>
  <si>
    <t>MADIN’BIOSEM PHASE II (CDAM)</t>
  </si>
  <si>
    <t>CHAMBRE DEPARTEMENTALE D’AGRICULTURE DE LA MARTINIQUE </t>
  </si>
  <si>
    <t>MADIN’BIOSEM PHASE II (AFPBM GRAB)</t>
  </si>
  <si>
    <t>AFPBM GRAB </t>
  </si>
  <si>
    <t>MADIN’BIOSEM PHASE II (EPLEFPA DE CROIX-RIVAIL)</t>
  </si>
  <si>
    <t>EPLEFPA DE CROIX-RIVAIL</t>
  </si>
  <si>
    <t>AAP 16.2.1</t>
  </si>
  <si>
    <t>Soutien aux projets pilotes et développement de nouveaux produits, pratiques, procédés et techniques</t>
  </si>
  <si>
    <t>Optimisation des opérations de maturation et de réduction des rhums agricoles</t>
  </si>
  <si>
    <t>CTCS MARTINQUE -(CODERUM)</t>
  </si>
  <si>
    <t>Caractérisation des mélasses et autres matières sucrées en vue de l'optimisation de leur aptitude à la fermentation et à la distillation pour la production de rhum industriel</t>
  </si>
  <si>
    <t>CTCS MARTINQUE - (SAEM PSR du GALION)</t>
  </si>
  <si>
    <t>AAP 2.1.1</t>
  </si>
  <si>
    <t>CHAMBRE DEPARTEMENTALE D'AGRICULTURE DE LA MARTINQUE</t>
  </si>
  <si>
    <t>Service de conseils en banane export</t>
  </si>
  <si>
    <t>UNION DES PRODUCTEURS DE BANANE DE LA MARTINIQUE BANAMART</t>
  </si>
  <si>
    <t>Conseils et encadrement technique et administratif des producteurs de la canne à sucre</t>
  </si>
  <si>
    <t>CENTRE TECHNIQUE DE LA CANNE ET DU SUCRE (CTCS MARTINIQUE)</t>
  </si>
  <si>
    <t>Service de conseil, service d'aide à la gestion agricole sur les exploitations</t>
  </si>
  <si>
    <t>FREDON</t>
  </si>
  <si>
    <t>SCA AM Conseils</t>
  </si>
  <si>
    <t>SCA ANANAS MARTINIQUE</t>
  </si>
  <si>
    <t>Service de conseils, service d'aides à la gestion agricole sur les exploitations</t>
  </si>
  <si>
    <t>Accompagnement des éleveurs dans la mise en place de pratiques décontaminantes pour les animaux exposés à la Chlordécone</t>
  </si>
  <si>
    <t>GROUPEMENT DE DEFENSE SANITAIRE MARTINIQUE - GDSM</t>
  </si>
  <si>
    <t>Accompagnement des éleveurs dans la lutte contre la tique Sénégalaise</t>
  </si>
  <si>
    <t>SICA DES MARAICHERS DE MARTINIQUE</t>
  </si>
  <si>
    <t>Offre de conseils techniques en arboriculture fruitière et qualité</t>
  </si>
  <si>
    <t>SOCIETE DE COOPERATIVE AGRICOLE DES VERGERS ET JARDINS TROPICAUX - SCAT VJT</t>
  </si>
  <si>
    <t>Conseils aux opérateurs en agriculture biologique accompagnement à la conversion</t>
  </si>
  <si>
    <t>GROUPEMENT REGIONAL D'AGRICULTEURS BIOLOGIQUES - GRAB</t>
  </si>
  <si>
    <t>AAP 2.2.2</t>
  </si>
  <si>
    <t>Mise en place d'un service d'aide à la gestion agricole et de conseil dans les secteurs agricoles et sylvicoles</t>
  </si>
  <si>
    <t>0202</t>
  </si>
  <si>
    <t>Guichet unique du service d'aide à la gestion et de conseil agricole</t>
  </si>
  <si>
    <t>BUREAU COMMUN DE CONSEIL AGRICOLE DE MARTINIQUE</t>
  </si>
  <si>
    <t>AAP 4.3.1</t>
  </si>
  <si>
    <t>Hydraulique agricole collective</t>
  </si>
  <si>
    <t>Optimisation d'une ressource en eau sur les bassins secteur de la Rivière Roche et de la Rivière Macouba</t>
  </si>
  <si>
    <t>ASA PLANTEURS BASSE-POINTE MACOUBA</t>
  </si>
  <si>
    <t>Optimisation d'une ressource en eau et réhabilitation réseau secteur Falaise et Pocquet</t>
  </si>
  <si>
    <t>ASA Planteurs BASSE-POINTE, MACOUBA</t>
  </si>
  <si>
    <t>AAP 5.2.1</t>
  </si>
  <si>
    <t>AAP Sécheresse 2020: Introduction d'une nouvelle variété de canne à sucre</t>
  </si>
  <si>
    <t>LUCAS Udelca</t>
  </si>
  <si>
    <t>AAP n°6 Banane - Acquisition d'un ensemble micro-tracteur et broyeur pour la lutte contre l'enherbement en banane en 2020</t>
  </si>
  <si>
    <t>AAP n°7 Canne/Banane - Plantation de canne à sucre sur 6,14 ha en 2021</t>
  </si>
  <si>
    <t xml:space="preserve">Plantation de 29,41 ha (ramenés à 18,24 ha) de canne à sucre en 2020  - AAP n°5 canne/banane </t>
  </si>
  <si>
    <t xml:space="preserve">SA EXPLOITATION AGRICOLE DE LA BASSE-POINTE (EABP) </t>
  </si>
  <si>
    <t>AAP5 4.1.1</t>
  </si>
  <si>
    <t>AAP n° 5 canne/banane - Plantation de vitroplants de banane sur 03 ha en 2020</t>
  </si>
  <si>
    <t>COROSINE Eric </t>
  </si>
  <si>
    <t>AAP 6 Banane: Acquisition de matériel de gestion de l'enherbement des parcelles</t>
  </si>
  <si>
    <t>VILLET Eric Romuald</t>
  </si>
  <si>
    <t>AAP6 Banane: Gestion de l'enherbement 2020</t>
  </si>
  <si>
    <t>SARL PETITE GRENADE</t>
  </si>
  <si>
    <t>AAP6 Banane: Acquisition de matériel de gestion de l'enherbement des parcelles</t>
  </si>
  <si>
    <t>AAP n°6 banane : Gestion de l'enherbement 2020</t>
  </si>
  <si>
    <t xml:space="preserve">SARL BAGATELLE </t>
  </si>
  <si>
    <t>AAP n°6 banane : Acquisition de matériel visant à la gestion mécanique de l'enherbement en 2020</t>
  </si>
  <si>
    <t>AAP6 banane: Matériels pour désherbage mécanique des bananeraies (2020)</t>
  </si>
  <si>
    <t xml:space="preserve">Mécanisation d'une exploitation agricole pratiquant la monoculture de l'ananas </t>
  </si>
  <si>
    <t xml:space="preserve">DEMONIERE Jean-Pierre </t>
  </si>
  <si>
    <t xml:space="preserve">Modernisation et amélioration nutrition élevage bovins </t>
  </si>
  <si>
    <t xml:space="preserve">SCEA MASSY BE </t>
  </si>
  <si>
    <t>Plantation de banane créole sur 3,60 ha et investissement d'équipement</t>
  </si>
  <si>
    <t>SOOPRAYEN Ruth</t>
  </si>
  <si>
    <t>Travaux liés à la prévention des risques inondation et érosion</t>
  </si>
  <si>
    <t>Acquisition d'un tracteur</t>
  </si>
  <si>
    <t>Acquisition de matériels pour les activités cacao et élevage en 2021</t>
  </si>
  <si>
    <t>AAP n°7 canne-banane : Plantation de vitroplants banane sur 4,15 ha en 2021</t>
  </si>
  <si>
    <t>EARL PRUD</t>
  </si>
  <si>
    <t>AAP n°7 canne-banane : Plantation de vitroplants banane sur 4,50 ha en 2021</t>
  </si>
  <si>
    <t>AAP n°7 canne-banane : Plantation de vitroplants banane sur 18,07 ha en 2021</t>
  </si>
  <si>
    <t>AAP n°7 canne-banane : Plantation de vitroplants banane sur 2,07 ha en 2020</t>
  </si>
  <si>
    <t>AAP n°7 canne-banane : Plantation de vitroplants banane sur 2,66 ha en 2021</t>
  </si>
  <si>
    <t>SASU LES MUSACEES DE BASSIGNAC</t>
  </si>
  <si>
    <t xml:space="preserve">AAP n°7 canne-banane : Plantation de vitroplants bananes  en 2020 sur 1,29 ha </t>
  </si>
  <si>
    <t>Acquisition de matériels pour l'activité cacao bio de la SAS HABITATION PECOUL en 2021</t>
  </si>
  <si>
    <t>Création d'un élevage bio de poules pondeuses : construction de bâtiments d'élevage, aménagements de parcours extérieurs et acquisition d'équipements</t>
  </si>
  <si>
    <t>SARL SOCIETE AVICOLE DE FLEURY</t>
  </si>
  <si>
    <t>5.2..1</t>
  </si>
  <si>
    <t>AAP Sécheresse 2020 : Plantation de banane sur 36,69 ha en 2021</t>
  </si>
  <si>
    <t>AAP Sécheresse 2020 : Reconstitution de 27,75 ha (rapportés à 23,88 ha) de banane en 2021</t>
  </si>
  <si>
    <t xml:space="preserve">Accroissement de la valeur ajoutée des produits sylvicoles </t>
  </si>
  <si>
    <t>Investissements matériels destinés à la collecte, à la production et à la valorisation de la filière sylvicole et forestière</t>
  </si>
  <si>
    <t>SAS CARAIBES BOIS ENERGIES (CBE)</t>
  </si>
  <si>
    <t>RMAR020118DA0970014</t>
  </si>
  <si>
    <t>Conseil d'entreprise et de gestion pour les exploitations agricoles de la martinique</t>
  </si>
  <si>
    <t>SARL CGSR</t>
  </si>
  <si>
    <t>RMAR040120DA0970075</t>
  </si>
  <si>
    <t>AAP n°6 banane : Acquisition de matériel de gestion de l'enherbement des parcelles</t>
  </si>
  <si>
    <t>GAEC LA CIM Jean</t>
  </si>
  <si>
    <t>RMAR040120DA0970076</t>
  </si>
  <si>
    <t>AAP n°6 banane: Gestion de l'enherbement et traitement post-récolte 2020</t>
  </si>
  <si>
    <t>RMAR040120DA0970071</t>
  </si>
  <si>
    <t>AAP n°6 banane: Acquisition de matériel visant à la gestion mécanique de l'enherbement en 2020</t>
  </si>
  <si>
    <t>RMAR040120DA0970062</t>
  </si>
  <si>
    <t>AAP n°6 banane : Investissement en lien avec le traitement post récolte de la banane en station de conditionnement MVT</t>
  </si>
  <si>
    <t xml:space="preserve">SARL EXPLOITATION AGRICOLE DU MONT VERT </t>
  </si>
  <si>
    <t>RMAR040120DA0970059</t>
  </si>
  <si>
    <t>AAP n°6 banane : Investissement en lien avec le traitement post récolte de la banane en station de conditionnement DHT</t>
  </si>
  <si>
    <t>RMAR040120DA0970060</t>
  </si>
  <si>
    <t>AAP n°6 banane : Investissement en lien avec le traitement post récolte de la banane en station de conditionnement HTF</t>
  </si>
  <si>
    <t>RMAR040120DA0970130</t>
  </si>
  <si>
    <t>AAP n°7 canne banane : plantation de vitroplants banane sur 0,75 ha en 2020 et 2021</t>
  </si>
  <si>
    <t>CORIN Christophe</t>
  </si>
  <si>
    <t>RMAR040120DA0970125</t>
  </si>
  <si>
    <t>AAP n°7 canne banane : Plantation de vitroplants banane sur 1,40 ha en 2020</t>
  </si>
  <si>
    <t xml:space="preserve">LAURENT Nathalie </t>
  </si>
  <si>
    <t>RMAR040120DA0970123</t>
  </si>
  <si>
    <t>AAP n°7 canne banane : plantation de vitroplants banane sur 1,03 ha (ramenés à 0,84 ha) en 2020</t>
  </si>
  <si>
    <t>LIEGE Maryse Thérèse</t>
  </si>
  <si>
    <t>RMAR040120DA0970116</t>
  </si>
  <si>
    <t>AAP n°7 canne banane : Plantation de vitroplants banane sur 11,45 ha (ramenés  à 11,38ha)</t>
  </si>
  <si>
    <t>SARL LA FERMETTE FRANCISCAINE</t>
  </si>
  <si>
    <t>RMAR040120DA0970106</t>
  </si>
  <si>
    <t xml:space="preserve">AAP n°7 canne banane : Plantation de vitroplants banane sur 4,46 ha en 2021 </t>
  </si>
  <si>
    <t>RMAR040120DA0970111</t>
  </si>
  <si>
    <t>AAP n°7 canne banane : Plantation de vitroplants banane sur 2,49 ha (ramenés à 2,44 ha) en 2021</t>
  </si>
  <si>
    <t>RMAR040120DA0970107</t>
  </si>
  <si>
    <t>AAP n°7 canne banane : plantation de 8,30 ha de cannes (inéligible) et 3,J89 ha de bananes en 2021</t>
  </si>
  <si>
    <t xml:space="preserve">EARL BELFORT </t>
  </si>
  <si>
    <t>RMAR040120DA0970148</t>
  </si>
  <si>
    <t>AAP n°7 canne banane : plantation de vitroplants banane sur 4,05 ha en 2021</t>
  </si>
  <si>
    <t>SARL HABITATION GONDEAU</t>
  </si>
  <si>
    <t>RMAR040120DA0970146</t>
  </si>
  <si>
    <t>AAP n°7 canne banane : plantation et replantation de canne sur 25,32 ha (ramenés à 9,88) ha en 2021</t>
  </si>
  <si>
    <t>RMAR040120DA0970141</t>
  </si>
  <si>
    <t xml:space="preserve">AAP n°7 canne banane : Plantation de canne à sucre sur 8,28 ha </t>
  </si>
  <si>
    <t>DELIVRY Alain</t>
  </si>
  <si>
    <t>RMAR040118DA0970019</t>
  </si>
  <si>
    <t>Acquisition d'un engin de traitement terrestre</t>
  </si>
  <si>
    <t>RMAR040121DA0970053</t>
  </si>
  <si>
    <t>Aménagement de serres et équipements</t>
  </si>
  <si>
    <t xml:space="preserve">6.1 </t>
  </si>
  <si>
    <t>RMAR060118DA0970008</t>
  </si>
  <si>
    <t>ANACHARSIS Jeremy</t>
  </si>
  <si>
    <t>Mesures Agroenvironnementtales Climatiques</t>
  </si>
  <si>
    <t xml:space="preserve">Liste de 6 demandeurs </t>
  </si>
  <si>
    <t xml:space="preserve">Liste de 73 demandeurs </t>
  </si>
  <si>
    <t>MAEC 2021</t>
  </si>
  <si>
    <t>RMAR190220GA3330017</t>
  </si>
  <si>
    <t>Création d'un point de restauration spécialisé SUSHI/EDENNE SUSHI</t>
  </si>
  <si>
    <t>EDENNE SUSHI SAS</t>
  </si>
  <si>
    <t>Diversification et structuration d'une ferme avicole : aquaponie, arboriculture fruitière et réseau d'irrigation</t>
  </si>
  <si>
    <t>SCEA FERME DE BERNARD</t>
  </si>
  <si>
    <t>Création d'un élevage bovins naisseur avec diversification en arboriculture fruitière</t>
  </si>
  <si>
    <t>HARDEL Arthur</t>
  </si>
  <si>
    <t>TIN MARIE-LYNE</t>
  </si>
  <si>
    <t>Investissements d'équipement pour une exploitation en polyélevage</t>
  </si>
  <si>
    <t>EARL LA FERME MJG</t>
  </si>
  <si>
    <t>Mise en place d'une exploitation en cultures végétales de plein champ (JA)</t>
  </si>
  <si>
    <t>JMS AGRICULTURE</t>
  </si>
  <si>
    <t>Acquisition de matériel agricole pour la culture biologique de la canne</t>
  </si>
  <si>
    <t>Diversification fruitière 2020</t>
  </si>
  <si>
    <t xml:space="preserve">EARL DOMAINE THIEUBERT </t>
  </si>
  <si>
    <t>AAP Sécheresse 2020: replantation de vitroplants banane sur 4,48 ha en 2021</t>
  </si>
  <si>
    <t>SARL BIOBAN</t>
  </si>
  <si>
    <t>AAP sécheresse 2020 : reconstitution du potentiel agricole de la SCEA Habitations caritan et fonds moustiques</t>
  </si>
  <si>
    <t>SCEA HABITATIONS CARITAN ET FONDS MOUSTIQUES</t>
  </si>
  <si>
    <t>AAP Sécheresse 2020 : Reconstitution pour la SARL BAGATELLE de son potentiel de production endommagé par la sécheresse 2020</t>
  </si>
  <si>
    <t>AAP Sécheresse 2020 : plantation de vitroplants banane sur 4,37 HA en 2021</t>
  </si>
  <si>
    <t>Développement des cultures maraîchères et fruitière et sécurisation du cheptel caprin</t>
  </si>
  <si>
    <t>NUISSIER Paulianne</t>
  </si>
  <si>
    <t>Mesures Agroenvironnementales Climatiques</t>
  </si>
  <si>
    <t>Liste de 26 demandeurs - Certification Agriculture Biologique</t>
  </si>
  <si>
    <t>RMAR040120DA0970158</t>
  </si>
  <si>
    <t>AAP n°7 Canne/Banane - Plantation de vitroplants banane sur 18,32 ha et améliorations foncières année 2020-2021</t>
  </si>
  <si>
    <t>RMAR040121DA0970016</t>
  </si>
  <si>
    <t xml:space="preserve">Le Jardin Botannique de Blondel </t>
  </si>
  <si>
    <t>ALEXANDRE Rigobert Paul</t>
  </si>
  <si>
    <t>RMAR040120DA0970102</t>
  </si>
  <si>
    <t>Acquisition de matériel collectif pour le traitement de la cercosporiose et autres équipements</t>
  </si>
  <si>
    <t>GIE EXPLOITATION BANANIERE ET FRUITIERE (GIE BAN FRUIT)</t>
  </si>
  <si>
    <t>RMAR050121DA0970002</t>
  </si>
  <si>
    <t>Aménagements hydrauliques pour la prévention des conséquences de l'aléa inondation</t>
  </si>
  <si>
    <t xml:space="preserve">SAS NOUVELLE CITE </t>
  </si>
  <si>
    <t>RMAR070518CT0970031</t>
  </si>
  <si>
    <t>Amélioration des conditions d’accueil du public sur la Grande Anse des Salines (circulation, stationnement, concessions)</t>
  </si>
  <si>
    <t>RMAR070620CT0970004</t>
  </si>
  <si>
    <t>Création d'un corridor écologique favorable à un oiseau menacé, le moqueur gorge blanche, sur la presqu'ile de la Caravelle (Martinique)</t>
  </si>
  <si>
    <t>PARC NATUREL REGIONAL MARTINIQUE</t>
  </si>
  <si>
    <t>RMAR190221GA3330004</t>
  </si>
  <si>
    <t>Aménagement d'un concept de restauration : restauration, bar, coffe shop face au tombolo à Sainte-Marie</t>
  </si>
  <si>
    <t>SAS NORTH BEACH</t>
  </si>
  <si>
    <t>RMAR190221GA333005</t>
  </si>
  <si>
    <t>Création d'un magasin d'alimentation locale proposant des denrées produites localement dans le nord ou dans la région</t>
  </si>
  <si>
    <t xml:space="preserve">DISTRI'PIL SAS </t>
  </si>
  <si>
    <t>RMAR40120DA0970109</t>
  </si>
  <si>
    <t>AAP n°7 - canne banane : plantation de vitroplants  bananes sur 7,30 ha (ramenés à 7,11 ha)</t>
  </si>
  <si>
    <t>Atelier de diversification en banane créole</t>
  </si>
  <si>
    <t>Equipements divers pour une exploitation de banane export (JA)</t>
  </si>
  <si>
    <t>EARL JJJUS14</t>
  </si>
  <si>
    <t>2.3.1</t>
  </si>
  <si>
    <t>Formation des conseillers</t>
  </si>
  <si>
    <t>RMAR020320DA0970001</t>
  </si>
  <si>
    <t>Améliorer les compétences des conseillers agricole de la Martinique</t>
  </si>
  <si>
    <t>RMAR040121DA0970055</t>
  </si>
  <si>
    <t>Investissements d'équipement: mini pelle et irrigation</t>
  </si>
  <si>
    <t>GATEAU MARNY Muriel</t>
  </si>
  <si>
    <t>RMAR040121DA0970047</t>
  </si>
  <si>
    <t>Investissement en agroéquipements</t>
  </si>
  <si>
    <t>JANIVEL Wiltord</t>
  </si>
  <si>
    <t>RMAR040120DA0970077</t>
  </si>
  <si>
    <t>AAP n°6 Investissement filières banane: Acquisition d'un tracteur fruitier pour désherbage mécanique</t>
  </si>
  <si>
    <t>RMAR040120DA0970145</t>
  </si>
  <si>
    <t>AAP n°7 canne banane: Plantation et replantation de canne en 2021 sur 30,60 ha (ramenés à 21,36 ha)</t>
  </si>
  <si>
    <t>SA EXPLOITATION AGRICOLE DE LA BASSE POINTE (E.A.B.P)</t>
  </si>
  <si>
    <t>RMAR040120DA0970126</t>
  </si>
  <si>
    <t>AAP n°7 Canne/Banane: Plantation de vitroplants banane sur 11,65 ha en 2021</t>
  </si>
  <si>
    <t>SARL SIME</t>
  </si>
  <si>
    <t>RMAR040120DA0970115</t>
  </si>
  <si>
    <t>AAP n°7 Canne/Banane: Plantation de vitroplants banane sur 3,39 ha (ramenés à 2,68 ha) en 2021</t>
  </si>
  <si>
    <t>RMAR050221DA0970017</t>
  </si>
  <si>
    <t>Reconstitution du cheptel de génisses</t>
  </si>
  <si>
    <t>SARL EXPLOITATION ELEVAGE DU GALION</t>
  </si>
  <si>
    <t>Dotation jeune agriculteur</t>
  </si>
  <si>
    <t>RMAR060120DA0970012</t>
  </si>
  <si>
    <t>DRELA Audrey</t>
  </si>
  <si>
    <t>RMAR060120DA0970001</t>
  </si>
  <si>
    <t>LOUISY-DANIEL Christelle</t>
  </si>
  <si>
    <t>Mesures Agroenvironnementales Climatiques (MAEC)</t>
  </si>
  <si>
    <t>Liste de 4 demandeurs</t>
  </si>
  <si>
    <t>MAEC  - campagne 2021</t>
  </si>
  <si>
    <t>Agriculture biologique : conversion ou maintien</t>
  </si>
  <si>
    <t>Liste de 7 demandeurs</t>
  </si>
  <si>
    <t>Agriculture biologique  - campagne 2021</t>
  </si>
  <si>
    <t>RMAR190221GA330001</t>
  </si>
  <si>
    <t>Modernisation de l'outil de production pour une meilleure commercialisation de proximité</t>
  </si>
  <si>
    <t>MARBRERIE DU LAMENTIN SARL</t>
  </si>
  <si>
    <t>RMAR040121DA0970042</t>
  </si>
  <si>
    <t>Création d'une exploitation en agriculture biologique pratiquant des cultures vivrières et maraîchères</t>
  </si>
  <si>
    <t>GFA MORNE GAMELLE</t>
  </si>
  <si>
    <t>RMAR040319DA0970001</t>
  </si>
  <si>
    <t>Travaux de réfection de la route forestières de Rivière-Blanche</t>
  </si>
  <si>
    <t>RMAR060120DA0970010</t>
  </si>
  <si>
    <t>EARL MVMAP - PASTEL Jean-Marc</t>
  </si>
  <si>
    <t>RMAR060321DA0970004</t>
  </si>
  <si>
    <t>Développement d'une exploitation agricole - Diversification en cultures fruitières</t>
  </si>
  <si>
    <t>BOSTON Corinne</t>
  </si>
  <si>
    <t>RMAR060321DA0970006</t>
  </si>
  <si>
    <t xml:space="preserve">Amélioration du système de production </t>
  </si>
  <si>
    <t>DOLLY Milène</t>
  </si>
  <si>
    <t>RMAR060321DA0970001</t>
  </si>
  <si>
    <t>Evolution du petit matériel productif pour une amélioration des conditions de travail</t>
  </si>
  <si>
    <t>MESLIEN Josette</t>
  </si>
  <si>
    <t>Mesures Agroenvironnementales et Climatiques - MAEC</t>
  </si>
  <si>
    <t>Listes MAEC BAE10, CA10, CA20, MAES, MV20 et API jointes - campagne 2021 - lot3 -déc 21</t>
  </si>
  <si>
    <t>Mesures Agroenvironnementales et Climatiques - MAB</t>
  </si>
  <si>
    <t>Agriculture biologique: conversion ou maintien</t>
  </si>
  <si>
    <t>Listes de 27 dossiers MAB et CAB jointes - campagne 2021 - lot3 -déc 21</t>
  </si>
  <si>
    <t>RMAR190221GA3350004</t>
  </si>
  <si>
    <t>Aide à l'investissement dans le cadre de la création et du développement d'un atelier de transformation du cacao</t>
  </si>
  <si>
    <t>OTANTIK SARL</t>
  </si>
  <si>
    <t>RMAR190221GA3350006</t>
  </si>
  <si>
    <t>Aide au démarrage dans le cadre de la création et du développement d'un atelier de transformation du cacao</t>
  </si>
  <si>
    <t>Création d'une exploitation agricole polyculture, canne à sucre et arboriculture fruitière avec une composante production de jus de canne (JA)</t>
  </si>
  <si>
    <t>Investissements d'équipement et nouvelles plantations (JA)</t>
  </si>
  <si>
    <t>Mise en place d'un rucher et équipements pour miellerie (JA)</t>
  </si>
  <si>
    <t>Mise en place d'un verger, élevage ovin (installation JA)</t>
  </si>
  <si>
    <t>EARL MARIE-CLAIRE - LETAL Steeve</t>
  </si>
  <si>
    <t>RMAR040121DA0970046</t>
  </si>
  <si>
    <t>Modernisation et acquisition de matériels</t>
  </si>
  <si>
    <t>DANGEROS Clotilde Marie-Noelle</t>
  </si>
  <si>
    <t>RMAR040121DA0970045</t>
  </si>
  <si>
    <t xml:space="preserve">Diversification de la production et acquisition de matériels </t>
  </si>
  <si>
    <t xml:space="preserve">PIVERT Jacques </t>
  </si>
  <si>
    <t>RMAR040120DA0970174</t>
  </si>
  <si>
    <t>Acquisition de matériel de modernisation d'une exploitation agricole</t>
  </si>
  <si>
    <t>LAURENCIN Claude</t>
  </si>
  <si>
    <t>RMAR040121DA0970015</t>
  </si>
  <si>
    <t>Diversification : installation d'un verger bio destiné à l'agrotransformation</t>
  </si>
  <si>
    <t>Plantation de canne sur 5 hectares</t>
  </si>
  <si>
    <t>RMAR040120DA0970149</t>
  </si>
  <si>
    <t>AAP n°7 canne banane : Plantation de 11,32 ha (ramenés à 10,02 ha) de bananes</t>
  </si>
  <si>
    <t>RMAR040120DA0970117</t>
  </si>
  <si>
    <t>AAP n°7 canne banane : Plantation de 19,01 de bananes (ramenés à 18,51 ha)</t>
  </si>
  <si>
    <t>RMAR040120DA0970150</t>
  </si>
  <si>
    <t xml:space="preserve">AAP n°7 canne banane : plantation et replantation de canne sur 5,57 ha en 2021 </t>
  </si>
  <si>
    <t>RMAR040120DA0970137</t>
  </si>
  <si>
    <t>AAP n°7 canne banane : Plantation de vitroplants banane 2020 sur 0,50 ha en 2020</t>
  </si>
  <si>
    <t>RMAR060321DA0970007</t>
  </si>
  <si>
    <t>Apport d'amendement organique et ajout d'une activité pépinière ornementale</t>
  </si>
  <si>
    <t>YOKESSA Marceline</t>
  </si>
  <si>
    <t>RMAR060321DA0970003</t>
  </si>
  <si>
    <t>Diversification de la production par l'implantation de vergers diversifiés</t>
  </si>
  <si>
    <t>AUGUSTINE Jean Bernard</t>
  </si>
  <si>
    <t>RMAR060319DA0970006</t>
  </si>
  <si>
    <t>Les pratiques agroécologiques : un atout pour ma production et la pérennité de mon exploitation</t>
  </si>
  <si>
    <t>BASTEL Moïse</t>
  </si>
  <si>
    <t xml:space="preserve">Implantation d'une parcelle de "Ti-nain" en vue de la transformation </t>
  </si>
  <si>
    <t>RMAR060420CT0970006</t>
  </si>
  <si>
    <t>Rénovation du restaurant COCOA BEACH CAFE</t>
  </si>
  <si>
    <t xml:space="preserve">BODIN Jérémie </t>
  </si>
  <si>
    <t xml:space="preserve">Renforcement des fonctions environnementales et de la résilience des écosystèmes forestiers </t>
  </si>
  <si>
    <t>RMAR080518DA0970012</t>
  </si>
  <si>
    <t>Bornage et reboisement Nord Martinique 2016</t>
  </si>
  <si>
    <t xml:space="preserve">OFFICE NATIONAL DES FORETS </t>
  </si>
  <si>
    <t>Mesures Agroenvironnementales et Climatiques (MAEC)</t>
  </si>
  <si>
    <t>Campagne 2021 - Liste de 24 agriculteurs demandeurs</t>
  </si>
  <si>
    <t xml:space="preserve">MAEC - Campagne 2021 - lot 4 </t>
  </si>
  <si>
    <t>Campagne 2021 - Liste de 5 agriculteurs demandeurs</t>
  </si>
  <si>
    <t>Agriculture biologique - campagne 2021 - lot 4</t>
  </si>
  <si>
    <t>RMAR190220CT0970002</t>
  </si>
  <si>
    <t>Etude de faisabilité pour la création d'un sentier de grande randonnée dans le sud de la Martinique</t>
  </si>
  <si>
    <t>COMMUNAUTE D'AGGLOMERATION DE L'ESPACE SUD MARTINIQUE (CAESM)</t>
  </si>
  <si>
    <t>Investissements d'équipement pour une exploitation en polyculture</t>
  </si>
  <si>
    <t xml:space="preserve">DESIRE Michaël </t>
  </si>
  <si>
    <t>Mécanisation d'une exploitation agricole ayant pour production principale l'ananas - phase 2</t>
  </si>
  <si>
    <t>Modernisation d'une pépinière de fruitiers rares</t>
  </si>
  <si>
    <t>SASU CHRYSAGRO</t>
  </si>
  <si>
    <t>Plantation de vitroplants banane sur 4,26 ha en 2020</t>
  </si>
  <si>
    <t>Plantation de vitroplants banane sur 0,44 ha en 2020</t>
  </si>
  <si>
    <t>DESOUS LABONNE Marie-Elisabeth</t>
  </si>
  <si>
    <t>Plantation de vitroplants banane en 2020 sur 6,88 ha ramenés à 5,05 ha</t>
  </si>
  <si>
    <t>Plantation de vitroplants banane sur 4,39 ha et améliorations foncières</t>
  </si>
  <si>
    <t>SARL CAVEN</t>
  </si>
  <si>
    <t xml:space="preserve">Dotation Jeune Agriculteur </t>
  </si>
  <si>
    <t>Aide au démarrage d'entreprise pour les jeunes agriculteurs - Exploitation agricole en banane d'exportation</t>
  </si>
  <si>
    <t>VARRIN-DOYER Laurent</t>
  </si>
  <si>
    <t>Lissage de la production par des tables de cultures et une irrigation adaptée pour assurer la vente à la ferme</t>
  </si>
  <si>
    <t>SCEA TIBERAGRI</t>
  </si>
  <si>
    <t>Structuration de l'exploitation par l'acquisition de petits matériels et l'amélioration du système d'irrigation</t>
  </si>
  <si>
    <t>TREPON Germain</t>
  </si>
  <si>
    <t>Mise en œuvre de pratiques agroécologiques et biologiques</t>
  </si>
  <si>
    <t>EGA Guy-Michel</t>
  </si>
  <si>
    <t>Modernisation de la ferme Mi-POUDOU</t>
  </si>
  <si>
    <t>MI-POUDOU Louis Léon</t>
  </si>
  <si>
    <t>Mesures Agroenvironnementales et climatiques - MAEC</t>
  </si>
  <si>
    <t xml:space="preserve">Cf Listes de 6 demandeurs: MAEC CA10, MAEC CA20, MV40 jointes - campagne 2021 - Lot5 - fév22 </t>
  </si>
  <si>
    <t>Développement d'un atelier de diversification végétale</t>
  </si>
  <si>
    <t>DUPROS Louis Bernard</t>
  </si>
  <si>
    <t>Création d'un atelier caprin</t>
  </si>
  <si>
    <t>BERNABE Franck Georges</t>
  </si>
  <si>
    <t>Aménagements hydrauliques pour la lutte anti érosive et plantation de haies brise vent 2021-2023</t>
  </si>
  <si>
    <t xml:space="preserve">Animation Opération Grand Site des salines </t>
  </si>
  <si>
    <t>PARC NATUREL DE MARTINIQUE</t>
  </si>
  <si>
    <t>Mise en place d'une ferme auberge</t>
  </si>
  <si>
    <t>Mise en place d'une exploitation en banane export (JA)</t>
  </si>
  <si>
    <t>Amélioration des conditions de conduite d'une exploitation ayant pour activité : l'élevage bovin naisseur engraisseur</t>
  </si>
  <si>
    <t>EARL BLC SAGESSE TRENELLE</t>
  </si>
  <si>
    <t>Conversion en Agriculture Biologique</t>
  </si>
  <si>
    <t>EGA Guy-Michel Joseph</t>
  </si>
  <si>
    <t>Bio pour la vie</t>
  </si>
  <si>
    <t>FERDINAND Clarisse</t>
  </si>
  <si>
    <t>Equipements en matériels agricoles et construction d'un hangar</t>
  </si>
  <si>
    <t>JUSTE Marcelline Yvette</t>
  </si>
  <si>
    <t>Création d'une exploitation agricole caractérisée par l'arboriculture fruitière, les cultures maraichères et vivrières (JA)</t>
  </si>
  <si>
    <t>BOROR Natacha</t>
  </si>
  <si>
    <t>AAP 7 canne-banane - Plantation de vitroplants banane sur 3 ha en 2021</t>
  </si>
  <si>
    <t>JALTA Guy</t>
  </si>
  <si>
    <t>Exploitation agricole arboriculture fruitière, cultures maraîchères et vivrières</t>
  </si>
  <si>
    <t>RMAR040120DA0970152</t>
  </si>
  <si>
    <t>Investissements matériel et réalisation d'une clôture pour l'élevage bovin</t>
  </si>
  <si>
    <t>SARL MECAGRI</t>
  </si>
  <si>
    <t>RMAR040121DA0970027</t>
  </si>
  <si>
    <t>Equipement et modernisation pour une exploitation spécialisée en culture de melon</t>
  </si>
  <si>
    <t>RMAR040221DA0970005</t>
  </si>
  <si>
    <t>Acquisition de nouveaux moulins et automatisation dans le secteur du conditionnement des produits</t>
  </si>
  <si>
    <t>SAEM PSRM LE GALION</t>
  </si>
  <si>
    <t>Diffusion de connaissances scientifiques et pratiques novatrices dans le domaine de l'élevage bovin</t>
  </si>
  <si>
    <t>COOPERATIVE DES ELEVEURS BOVINS DE MARTINIQUE - CODEM</t>
  </si>
  <si>
    <t>Mécanisation et diversification d'un système de production bovin naisseur (JA)</t>
  </si>
  <si>
    <t>OZIER Jimmy</t>
  </si>
  <si>
    <t>Restructuration de vergers arboricoles</t>
  </si>
  <si>
    <t>AAP 4.1.1</t>
  </si>
  <si>
    <t xml:space="preserve">AAP n°8 canne - banane: plantation de 2,5 ha de cannes à sucre </t>
  </si>
  <si>
    <t>AAP n°8 canne - banane: Projet de plantation et replantation de cannes à sucre en 2021 pour 11 ha</t>
  </si>
  <si>
    <t>AAP n°8 canne - banane: Plantation de 2,43 ha de cannes à sucre en 2021</t>
  </si>
  <si>
    <t>AAP n°8 canne - banane: Plantation de vitroplants banane sur 6,71 ha en 2022</t>
  </si>
  <si>
    <t>AAP n°8 canne - banane: Plantation de vitroplants banane sur 7,41 ha en 2022</t>
  </si>
  <si>
    <t>SARL AROBAN</t>
  </si>
  <si>
    <t>AAP n°8 canne - banane: Plantation de vitroplants banane sur 3,41 ha en 2021 et 2022</t>
  </si>
  <si>
    <t>AAP n°8 canne - banane: Plantation de 5,91 ha de banane en 2021 et travaux d'amélioration foncière</t>
  </si>
  <si>
    <t>AAP n°8 canne - banane: Plantation de 5,07 ha de banane en 2021 et travaux d'amélioration foncière</t>
  </si>
  <si>
    <t>AAP n°8 canne - banane: Plantation de vitroplants banane et canne 2021/2022</t>
  </si>
  <si>
    <t>SARL SOCIETE AGRICOLE PERINELLE</t>
  </si>
  <si>
    <t>AAP n°9 Gestion de l'enherbement: Mécanisation de la gestion des herbes indésirables en canne</t>
  </si>
  <si>
    <t xml:space="preserve">AAP n°8 canne - banane: Plantation de vitroplants banane sur 3,74 ha en 2021 </t>
  </si>
  <si>
    <t>SARL EXPLOITATION AGRICOLE DU SUD-EST</t>
  </si>
  <si>
    <t>AAP n°8 canne - banane: Plantation de vitroplants banane sur 1,72 ha en 2021</t>
  </si>
  <si>
    <t>AAP n°8 canne - banane: Plantation de vitroplants banane sur 0,53 ha en 2021 et travaux d'améliorations foncières</t>
  </si>
  <si>
    <t>AAP n°8 canne - banane: Plantation de 9,7 ha de canne à sucre (ramenés à 9,62 ha) en agriculture biologique</t>
  </si>
  <si>
    <t>EURL MOULIN A EAU</t>
  </si>
  <si>
    <t>Exploitation agricole en banane d'exportation</t>
  </si>
  <si>
    <t>CHRISTINE Christopher</t>
  </si>
  <si>
    <t>Exploitation agricole bovin porcin</t>
  </si>
  <si>
    <t>Diversification par des cultures fruitières le long du sentier saveur</t>
  </si>
  <si>
    <t>PANOR Jean-François</t>
  </si>
  <si>
    <t xml:space="preserve">Amélioration de la valeur économique des forêts </t>
  </si>
  <si>
    <t>Sylviculture en FTDPC 2019 - Parcelles H4j - F2j - F7 - I4ge - K9 et J1j</t>
  </si>
  <si>
    <t>Etudes avant-projet et premiers travaux (ramené aux études avant-projet) – Mise en valeur de la Grande Anse des Salines à Sainte-Anne - 2020</t>
  </si>
  <si>
    <t>Coopérer entre les acteurs des filières agricoles et agroalimentaires pour développer l'approvisionnement local</t>
  </si>
  <si>
    <t>Circuit Bio : 1er Système de Commande en Ligne et de Livraison de Paniers Bio à Domicile</t>
  </si>
  <si>
    <t>LES COLS VERTS (TA NOU BIO)</t>
  </si>
  <si>
    <t>Conversion en agriculture biologique</t>
  </si>
  <si>
    <t>MOQUET-TORCY Claude Franck Lucien</t>
  </si>
  <si>
    <t>Mécanisation d'une exploitation agricole consacrée au maraîchage</t>
  </si>
  <si>
    <t>ARRONDEL Georges David</t>
  </si>
  <si>
    <t>Equipement pour l'entretien de haies et gestion enherbement</t>
  </si>
  <si>
    <t>EARL PATEJO</t>
  </si>
  <si>
    <t>AAP n°8 canne - banane : Plantation de vitroplants bananes 2021</t>
  </si>
  <si>
    <t>EARL CYTHERE</t>
  </si>
  <si>
    <t>AAP n°8 canne - banane : Plantation de canne à sucre BIO sur 6,68 ha (ramenés à 6,00 ha)</t>
  </si>
  <si>
    <t>AAP n°8 canne - banane : Plantation de vitroplants bananes sur 3,41 ha en 2022</t>
  </si>
  <si>
    <t>AAP n°9 Gestion de l'enherbement : Gestion mécanique de l'enherbement</t>
  </si>
  <si>
    <t>AAP n°9 Gestion de l'enherbement : Acquisition de matériel de gestion de l'enherbement des parcelles</t>
  </si>
  <si>
    <t>SYLVESTRE Alain</t>
  </si>
  <si>
    <t>AAP n°8 canne - banane : Plantation de vitroplants bananes sur 6,35 ha en 2022</t>
  </si>
  <si>
    <t>AAP n°8 canne - banane : Plantation de vitroplants bananes sur 4,27 ha 2022</t>
  </si>
  <si>
    <t>AAP n°8 canne - banane : Plantation de vitroplants bananes (ramenée à 9,57 ha) et améliorations foncières 2021-2022</t>
  </si>
  <si>
    <t>AAP n°9 Gestion de l'enherbement : Gestion de l'enherbement 2021</t>
  </si>
  <si>
    <t>Exploitation agricole de plants maraîchers bio sous serre et maraîchage plein champ</t>
  </si>
  <si>
    <t>BAZILE Libna-Ruth</t>
  </si>
  <si>
    <t>Création d'une pépinière horticole ornementale</t>
  </si>
  <si>
    <t>FRANCOIS-LUBIN David</t>
  </si>
  <si>
    <t>Acquisition et mise en place d'un système digitalisé de fidélisation multi boutiques à destination des commerçants du Nord</t>
  </si>
  <si>
    <t>COMMUNAUTE D’AGGLOMERATION DU PAYS NORD MARTINIQUE (CAP NORD)</t>
  </si>
  <si>
    <t>Mettre en place un accompagnement commercial de proximité en recrutant un manager intercommunal de centres-bourgs</t>
  </si>
  <si>
    <t>Aménagement et équipement d'un espace de découverte et de commercialisation des produits de la ferme</t>
  </si>
  <si>
    <t>SAS LE DOMAINE DES 3 RES</t>
  </si>
  <si>
    <t>Aide au démarrage pour le projet Aménagement et équipement d'un espace de découverte et de commercialisation des produits de la ferme</t>
  </si>
  <si>
    <t>Création d'une ferme biologique en vue de la production d'œufs et de fruits exotiques</t>
  </si>
  <si>
    <t>NICOLAS/FRANKOWSKI Katalyn</t>
  </si>
  <si>
    <t>Amélioration du matériel productif de la banane et développement d'un atelier verger diversifié</t>
  </si>
  <si>
    <t>EARL CRIS</t>
  </si>
  <si>
    <t xml:space="preserve">Acquisition de matériels, gestion mécanique de l'enherbement et aménagement de traces </t>
  </si>
  <si>
    <t>DEVAL THIMON Nathalie</t>
  </si>
  <si>
    <t xml:space="preserve">Structuration d'une exploitation en polyculture avec la construction d'un hangar </t>
  </si>
  <si>
    <t>Construction d'un hangar agricole et divers équipements</t>
  </si>
  <si>
    <t xml:space="preserve">DOMERGUE Joseph Luc </t>
  </si>
  <si>
    <t>AAP n°9 Gestion de l'enherbement : gestion du desherbage mécanique alternatif en canne à sucre</t>
  </si>
  <si>
    <t xml:space="preserve">AAP n°9 Gestion de l'enherbement : gestion de l'enherbement </t>
  </si>
  <si>
    <t xml:space="preserve">AAP n°9 Gestion de l'enherbement : Gestion de l'enherbement acquisition de matériel </t>
  </si>
  <si>
    <t xml:space="preserve">EARL FAURIEN </t>
  </si>
  <si>
    <t xml:space="preserve">AAP n°9 Gestion de l'enherbement : Gestion de l'enherbement sous bananeraie </t>
  </si>
  <si>
    <t xml:space="preserve">DUPROS Louis-Bernard </t>
  </si>
  <si>
    <t>AAP n°8 canne banane : Plantation de 0,30 ha de vitroplants banane en 2021 et travaux d'amélioration foncière</t>
  </si>
  <si>
    <t>TATLOT Alain Patrick</t>
  </si>
  <si>
    <t>AAP n°8 canne banane - Plantation de vitroplants banane 1,90 ha 2021-2022</t>
  </si>
  <si>
    <t>AAP n°8 canne banane : Plantation de vitroplants banane sur 5,00 ha (ramenés à 2,56ha) en 2021 et 2022</t>
  </si>
  <si>
    <t>AAP n°8 canne banane : plantation de vitroplants banane sur 8,04 ha (ramenés à 7,94 ha) en 2021</t>
  </si>
  <si>
    <t>AAP n°8 canne banane : plantation de vitroplants banane sur 9,70 ha (ramenés à 2,77 ha) en 2022</t>
  </si>
  <si>
    <t>JALTA Mickaël</t>
  </si>
  <si>
    <t xml:space="preserve">Amélioration des conditions d'accès au système herbager et au verger </t>
  </si>
  <si>
    <t>VINCENT-SULLY Eugène Jacques</t>
  </si>
  <si>
    <t>AAP n°8 canne banane: Plantation de 11,38 ha de canne à sucre en 2021 et 2022</t>
  </si>
  <si>
    <t>AAP n°8 canne banane: Plantation de 2,49 ha de vitroplants banane en 2021</t>
  </si>
  <si>
    <t>AAP n°8 canne banane: Plantation de vitroplants banane sur 8,51 ha (ramenés à 8,14 ha) en 2021</t>
  </si>
  <si>
    <t>AAP n°8 canne banane: Plantation de vitroplants banane sur 5,75 ha en 2021</t>
  </si>
  <si>
    <t>AAP n°8 canne banane: Plantation de 3,33 ha de bananes (ramenés à 3,32 ha) en 2022</t>
  </si>
  <si>
    <t>AAP n°9 gestion de l'enherbement : Acquisition de matériel de gestion de l'enherbement des parcelles en 2021</t>
  </si>
  <si>
    <t xml:space="preserve">AAP n°9 gestion de l'enherbement : Acquisition de matériel de gestion de l'enherbement des parcelles </t>
  </si>
  <si>
    <t>MARCHETY Cyrille Patrice</t>
  </si>
  <si>
    <t>HENRIETTE Serge Rigobert</t>
  </si>
  <si>
    <t>7.1.1</t>
  </si>
  <si>
    <t>Plan de gestion et de protection des espaces agricoles et naturels</t>
  </si>
  <si>
    <t>Mise en œuvre de la procédure des terres incultes ou manifestement sous exploitées dans les communes du Prêcheur, Morne-Rouge et Rivière-Salée</t>
  </si>
  <si>
    <t>Campagne 2020 - Liste pour 1 agriculteur</t>
  </si>
  <si>
    <t>MAEC - Campagne 2020 - lot n°7 - septembre 2022</t>
  </si>
  <si>
    <t>Campagne 2021 - Liste de 68 agriculteurs</t>
  </si>
  <si>
    <t>MAEC - Campagne 2021 - lot n°7 - septembre 2022</t>
  </si>
  <si>
    <t>Campagne 2021- Liste de 2 agriculteurs</t>
  </si>
  <si>
    <t>Agriculture Biologique : conversion ou maintien</t>
  </si>
  <si>
    <t>Campagne 2021 - Liste de 4 agriculteurs</t>
  </si>
  <si>
    <t>Agriculture biologique - campagne 2021</t>
  </si>
  <si>
    <t>Equipement pour la création d'une exploitation de banane export</t>
  </si>
  <si>
    <t>Agrandissement d'un poulailler bio</t>
  </si>
  <si>
    <t xml:space="preserve">SARL LES ŒUFS DE LA FERME DU MORNE CAPOT </t>
  </si>
  <si>
    <t>Travaux de prévention des risques inondation et érosion de la SARL CITEFI en 2022 - 2023</t>
  </si>
  <si>
    <t xml:space="preserve">Création et aménagement d'un point de vente a l'aéroport Aimé CESAIRE </t>
  </si>
  <si>
    <t>LE PATISSIER D'EXCELLENCE GLACES SARL</t>
  </si>
  <si>
    <t>Création d'une pépinière horticole ornementale (JA)</t>
  </si>
  <si>
    <t>Création d'une unité de production de plants maraîchers issus de l'agriculture biologique (JA)</t>
  </si>
  <si>
    <t>SCEA BIOPLANTS  -  BAZILE Libna-Ruth (JA)</t>
  </si>
  <si>
    <t>Création d'un atelier de transformation et d'un point de vente en boucherie : la charcuterie du Cournan</t>
  </si>
  <si>
    <t>SAS CHARCUTERIE DU COURNAN</t>
  </si>
  <si>
    <t>Conversion d'une exploitation en agriculture biologique</t>
  </si>
  <si>
    <t>BELLEROPHON Charly</t>
  </si>
  <si>
    <t>SARL HABITATION MOULIN L’ETANG </t>
  </si>
  <si>
    <t>SARL HABITATION RESSOURCE</t>
  </si>
  <si>
    <t>GFA Chancel</t>
  </si>
  <si>
    <t>DELIVRY Alain </t>
  </si>
  <si>
    <t>EURL CARA AGRICULTURE </t>
  </si>
  <si>
    <t>VILLET Eric Romuald </t>
  </si>
  <si>
    <t>GAUTHIER Sary </t>
  </si>
  <si>
    <t>EARL CANIFRUITS </t>
  </si>
  <si>
    <t>EARL TENOS </t>
  </si>
  <si>
    <t>LAURENT Nathalie</t>
  </si>
  <si>
    <t>VERTUEUX Jean-Marc</t>
  </si>
  <si>
    <t>LANDRIN Sophie</t>
  </si>
  <si>
    <t>SARL EXPLOITATIOIN AGRICOLE DU MONT VERT</t>
  </si>
  <si>
    <t>EARL O DOME</t>
  </si>
  <si>
    <t>IGNACE Cyrille</t>
  </si>
  <si>
    <t>FRAICHARD Elodie</t>
  </si>
  <si>
    <t>GAMBIE BELIARD Fabienne</t>
  </si>
  <si>
    <t>SARQUELLA-SALVA Jennifer</t>
  </si>
  <si>
    <t>MAEC Campagne 2021</t>
  </si>
  <si>
    <t>Agriculture biologique : maintien - Campagne 2021</t>
  </si>
  <si>
    <t>AAP n°8 4.1.1</t>
  </si>
  <si>
    <t xml:space="preserve">EAR EXPLOITATION AGRICOLE RIVIERE LA MANCHE </t>
  </si>
  <si>
    <t xml:space="preserve">4.4.1 </t>
  </si>
  <si>
    <t>Investissements non productifs agro environnementaux</t>
  </si>
  <si>
    <t>Acquisition de matériels non-productifs agroenvironnementaux en 2022</t>
  </si>
  <si>
    <t>Equipement agricole pour une exploitation en élevage de volaille et maraîcher (JA)</t>
  </si>
  <si>
    <t>Equipement pour un élevage porcin à l'engraissement et productions végétales</t>
  </si>
  <si>
    <t xml:space="preserve">EARL MATIONA </t>
  </si>
  <si>
    <t>Equipement et plantations d'un verger pour une exploitation en polycultures</t>
  </si>
  <si>
    <t>BELLIARD épouse GAMBIE Fabienne</t>
  </si>
  <si>
    <t>Mise en place d'une exploitation en maraîcher et verger (JA)</t>
  </si>
  <si>
    <t>AAP n°6 banane: gestion de l'enherbement des parcelles de banane</t>
  </si>
  <si>
    <t>EARL CREPUSCULE</t>
  </si>
  <si>
    <t>EARL OPLANE</t>
  </si>
  <si>
    <t>RANSAY Frédéric</t>
  </si>
  <si>
    <t>AAP n°8 canne banane: Plantation de 3 ha de banane d'exportation</t>
  </si>
  <si>
    <t>AAP n°9 Gestion de l'enherbement: Acquisition d'un tracteur type vigneron pour la gestion de l'enherbement</t>
  </si>
  <si>
    <t>AAP Sécheresse 2020 : Plantation de canne à sucre sur 13,52 ha (éligible) et plantation de verger sur 10,23 ha (inéligible)</t>
  </si>
  <si>
    <t>7.4.1</t>
  </si>
  <si>
    <t>Amélioration ou développement d'infrastructures routières à petites échelle en zone rurale</t>
  </si>
  <si>
    <t xml:space="preserve">Travaux de reconstruction de la RD15 au lieu-dit Morne Théodore à Ste-Marie </t>
  </si>
  <si>
    <t xml:space="preserve">19.2 </t>
  </si>
  <si>
    <t>Aménagement d'un fourgon en vue de proposer des bilans visuels en itinérance ainsi que la vente de lunettes</t>
  </si>
  <si>
    <t>EURL STYLE-OPTIQUE</t>
  </si>
  <si>
    <t>Valorisation de déchets et acquisition de matériels</t>
  </si>
  <si>
    <t>EARL LA FERMETTE</t>
  </si>
  <si>
    <t xml:space="preserve">4.2.1 </t>
  </si>
  <si>
    <t>Plan de relance FEADER - Transformation et amélioration de la salle de réduction</t>
  </si>
  <si>
    <t xml:space="preserve">Rétablissement de la circulation à 2 voies sur la RD15 au PR16+050 y compris la modernisation de l'aménagement pluvial routier dans cette zone de grand glissement au quartier Fond Cacao à Ste-Marie </t>
  </si>
  <si>
    <t>Campagne 2022- Liste de 329 agriculteurs</t>
  </si>
  <si>
    <t>MAEC - Campagne 2022 - Lot1 décembre 2022</t>
  </si>
  <si>
    <t>Campagne 2022 - Liste de 44 agriculteurs</t>
  </si>
  <si>
    <t>Agriculture biologique - campagne 2022</t>
  </si>
  <si>
    <t>Equipement pour une exploitation en polyculture élevage (JA)</t>
  </si>
  <si>
    <t xml:space="preserve">EARL DOMAINE DE LA VALLEE - Anaïs CHARDON-JANVIER </t>
  </si>
  <si>
    <t>Part croissante de la matière organique dans la plantation et l'entretien de la culture de l'ananas</t>
  </si>
  <si>
    <t xml:space="preserve">Investissements non-productifs agro-environnementaux </t>
  </si>
  <si>
    <t>Acquisition de matériels destinés à la pratique de paillage naturel et à la préservation de la biodiversité en 2021</t>
  </si>
  <si>
    <t>Aide au démarrage - Création d’une boucherie charcuterie dans le centre bourg des TROIS-ILETS</t>
  </si>
  <si>
    <t>BOUCHERIE PEYI SARL</t>
  </si>
  <si>
    <t>4.1.1 AAP °8</t>
  </si>
  <si>
    <t xml:space="preserve">Modernisation des exploitations agricoles </t>
  </si>
  <si>
    <t>AAP n°8 canne banane : Plantation de vitroplants de bananes en 2021 sur 3,20 ha (ramenés à 2,56 ha)</t>
  </si>
  <si>
    <t>COROSINE Erick</t>
  </si>
  <si>
    <t>AAP n°8 canne banane : Plantation d'une parcelle de banane sur 0,87 ha et travaux d'amélioration foncière</t>
  </si>
  <si>
    <t>AAP n°8 canne banane : Plantation de vitroplants de bananes 2021 sur 3,25 ha</t>
  </si>
  <si>
    <t xml:space="preserve">Mesures Agroenvironnementales et Climatiques </t>
  </si>
  <si>
    <t>Campagne 2022 - Liste de 27 demandeurs</t>
  </si>
  <si>
    <t>MAEC - Campagne 2022</t>
  </si>
  <si>
    <t>Campagne 2022 - Liste de 5 demandeurs</t>
  </si>
  <si>
    <t>Agriculture biologique : conversion ou maintien - Campagne 2022</t>
  </si>
  <si>
    <t>Modernisation d'une superette de proximité du centre bourg de Saint-Joseph</t>
  </si>
  <si>
    <t>SERALINE SARL</t>
  </si>
  <si>
    <t>Création d’une boucherie charcuterie dans le centre bourg des TROIS-ILETS</t>
  </si>
  <si>
    <t>AAP n°8 canne banane: Plantation de 2,14 ha de banane d'exportation</t>
  </si>
  <si>
    <t>Gestion de l'enherbement des bananeraies</t>
  </si>
  <si>
    <t>RANSSAY POMPILIUS Joelle</t>
  </si>
  <si>
    <t>AAP n°9 Gestion de l'enherbement: Acquisition de matériel de gestion de l'enherbement des parcelles en 2021</t>
  </si>
  <si>
    <t>AAP n°9 Gestion de l'enherbement: Mécanisation de la gestion des adventices sur mon exploitation</t>
  </si>
  <si>
    <t>4.1.1 AAP °9</t>
  </si>
  <si>
    <t xml:space="preserve">AAP n°9 Gestion de l'enherbement : Gestion de l'enherbement </t>
  </si>
  <si>
    <t xml:space="preserve">SARL AGRISUD'ESPERANCE </t>
  </si>
  <si>
    <t>Equipements pour un rucher de 110 ruches</t>
  </si>
  <si>
    <t>LERUS Andy</t>
  </si>
  <si>
    <t>Mécanisation d'une exploitation agricole évoluant dans un système vivrier, maraîcher et arboriculture fruitière (en 2022)</t>
  </si>
  <si>
    <t>VILDEUIL José</t>
  </si>
  <si>
    <t xml:space="preserve"> 6.3.1</t>
  </si>
  <si>
    <t>Développement d'une activité apicole</t>
  </si>
  <si>
    <t>ELISABETH Evelyne</t>
  </si>
  <si>
    <t>Accompagnement et développement des petites exploitations</t>
  </si>
  <si>
    <t xml:space="preserve">Implantation de parcelles de canne sur une surface de 500 m2 et acquisition d'une presse à canne pour la transformaion en jus </t>
  </si>
  <si>
    <t>CANTOBION Eliane Andrée</t>
  </si>
  <si>
    <t>Gestion de l'enherbement et mise en place d'une aire de compostage</t>
  </si>
  <si>
    <t>TOUSSAINT Roger Hyacinthe</t>
  </si>
  <si>
    <t>Installation d'une unité de production verticale et amélioration des conditions de travail</t>
  </si>
  <si>
    <t>EARL EBEN-EZER</t>
  </si>
  <si>
    <t>Valorisation et modernisation de la ferme An Griyav La: Point de vente et circuit</t>
  </si>
  <si>
    <t>EARL AN GRIYAV'LA</t>
  </si>
  <si>
    <t>Plantation de verger 2021-2022 sur 6,80 ha de mangues et maracudjas et acquisition de matériels (ramenée à 4,00 ha de goyaves et prunes de cythère et acquisition de matériels)</t>
  </si>
  <si>
    <t>SARL FERME POLY-AGRICOLE DE MARTINIQUE</t>
  </si>
  <si>
    <t>4.1.1 AAP n°7</t>
  </si>
  <si>
    <t>AAP n°7 canne banane : Plantation  de 9,68 ha de de bananes en 2021 (ramenée à 6,02 ha)</t>
  </si>
  <si>
    <t xml:space="preserve">AAP n°7 canne banane : Plantation  de 3 ha d,83 ha de canne à sucre et travaux fonciers </t>
  </si>
  <si>
    <t>BARBE Nicole - LES HAUTS DE DESIRADE</t>
  </si>
  <si>
    <t>AAP n°7 canne banane : Plantation de canne sur 4,83 ha en 2020</t>
  </si>
  <si>
    <t>AAP n°7 canne banane : Plantation de 5,47 ha de canne à sucre en 2021</t>
  </si>
  <si>
    <t>4.1.1 AAP n°8</t>
  </si>
  <si>
    <t>AAP n°8 canne banane : Plantation de 15,44 ha de canne en 2022</t>
  </si>
  <si>
    <t xml:space="preserve">AAP n°8 canne banane : Plantation de vitro plants de banane sur 4,10 ha en 2021 </t>
  </si>
  <si>
    <t>4.1.1 AAP n°9</t>
  </si>
  <si>
    <t>AAP n°9 Gestion de l'enherbement : Modernisation des exploitations : Gestion de l'enherbement</t>
  </si>
  <si>
    <t>AAP n°9 Gestion de l'enherbement : Gestion de l'enherbement en 2021</t>
  </si>
  <si>
    <t>AAP n°9 Gestion de l'enherbement : Acquisition de matériel visant à la gestion de l'enherbement en 2021</t>
  </si>
  <si>
    <t>Aménagement de la station de conditionnement et acquisition de matériels</t>
  </si>
  <si>
    <t>EARL DEV</t>
  </si>
  <si>
    <t>Mise en place de poulaillers et divers équipements agricoles</t>
  </si>
  <si>
    <t xml:space="preserve">ERICHER Joël </t>
  </si>
  <si>
    <t>BURLAC Jean-Philippe</t>
  </si>
  <si>
    <t>Valorisation des produits de l'exploitation par la transformation</t>
  </si>
  <si>
    <t xml:space="preserve">PEREZ DE CARVASAL Alexis
</t>
  </si>
  <si>
    <t>Sécurisation et équipement de l'atelier bovin</t>
  </si>
  <si>
    <t>JEAN-ALPHONSE Alain</t>
  </si>
  <si>
    <t>Acquisition de petits matériels productifs pour une amélioration des conditions de travail</t>
  </si>
  <si>
    <t>DIEUJUSTE Marie Wisdline</t>
  </si>
  <si>
    <t>Accompagnement des ateliers d'élevage ovin caprin labellisés en Agriculture Biologique</t>
  </si>
  <si>
    <t>Création d'un mini-commerce anti-gaspillage NONORE discount - Aide au démarrage</t>
  </si>
  <si>
    <t>SASU NONORE DISCOUNT</t>
  </si>
  <si>
    <t>Création d'un mini-commerce anti-gaspillage NONORE discount</t>
  </si>
  <si>
    <t>Aménagement et équipement d'un local commercial pour le développement d'une activité de restauration - Aide au démarrage</t>
  </si>
  <si>
    <t>509 SAVEURS EURL</t>
  </si>
  <si>
    <t>Aménagement et équipement d'un local commercial pour le développement d'une activité de restauration</t>
  </si>
  <si>
    <t xml:space="preserve">509 SAVEURS EURL </t>
  </si>
  <si>
    <t>Equipement et modernisation fe l'exploitation</t>
  </si>
  <si>
    <t>Acquisition de matérie, affecté au désherbagemécanique des cultures</t>
  </si>
  <si>
    <t>PAM Roger Rémi</t>
  </si>
  <si>
    <t>Modernisation d'une portion du chemein de l'exploitation pour en améliorer l'accès lors des périodes pluvieuses</t>
  </si>
  <si>
    <t>PAKA Elisé Lambert</t>
  </si>
  <si>
    <t>Structuration d'une petite unité de production</t>
  </si>
  <si>
    <t>OLLON Josette</t>
  </si>
  <si>
    <t>4.1.1.</t>
  </si>
  <si>
    <t>Investissement pour la création d'un, poulailler et équipements agricoles (JA)</t>
  </si>
  <si>
    <t>Création d'un pôle d'activités sur le front de mer de Bellefontaine : animations culturelles et restauration 100% "LOKAL"</t>
  </si>
  <si>
    <t>SARL RAPHAEL CONCEPT</t>
  </si>
  <si>
    <t>Mesures Agroenvironnementales et Climatiques</t>
  </si>
  <si>
    <t>Campagne 2022 - Liste de 29 demandeurs</t>
  </si>
  <si>
    <t>Campagne 2022 - Liste de 40 demandeurs (16 CAB - Campagne 2022</t>
  </si>
  <si>
    <t>MAB et CAB - Campagne 2022</t>
  </si>
  <si>
    <t>Création d'une chaine de fabrication de pétillants de fruits locaux</t>
  </si>
  <si>
    <t>SARL FABY</t>
  </si>
  <si>
    <t xml:space="preserve">Moderisation des exploitations agricoles </t>
  </si>
  <si>
    <t>Canne-banane - Plantation de 12,10 ha de vitro plant banane 2020</t>
  </si>
  <si>
    <t>Cane-banane- Projet de plantation et de replantation de canne à sucre en 2022 pour 39,12 ha ( ramené à 36,61ha )</t>
  </si>
  <si>
    <t xml:space="preserve">SA EXPLOITATION AGRICOLE DE LA MONTAGNE PELEE
 ( E.A.M.P) </t>
  </si>
  <si>
    <t>Aide au démarrage d'entreprise pour els jeuges agriculteurs (DJA)</t>
  </si>
  <si>
    <t xml:space="preserve">Dispositif jeune agriculteur </t>
  </si>
  <si>
    <t>Amélioration de l'accès , du stockage et de l'accueil à la ferme Kalinabio</t>
  </si>
  <si>
    <t xml:space="preserve">LEURY Jonathan Willy </t>
  </si>
  <si>
    <t>Diversification d'une exploitation agricole avec la mise en place d'une activité en aquaponie</t>
  </si>
  <si>
    <t>FLORENT Yves-Eugène</t>
  </si>
  <si>
    <t>8.6</t>
  </si>
  <si>
    <t>Réalisation du plan simple de  gestion de la forêt présente autour de l'habitation Anse-Couleuve</t>
  </si>
  <si>
    <t>SAINTE-LUCE BLANCHELIN Patrice</t>
  </si>
  <si>
    <t>Valorisation et agrotransformation de l'ananas martiniquais à travers la création d'un magasin de producteur et d'un espace de dégustation</t>
  </si>
  <si>
    <t>SARL ANANAS MARTINIQUE</t>
  </si>
  <si>
    <t>AAP n°8 canne banane : replantation de 8 ha de canne à sucre (ramenées à 7,89 ha)</t>
  </si>
  <si>
    <t>SCEA PRES-AGRI</t>
  </si>
  <si>
    <t>Equipement pour une exploitation en arboriculture de 2 ha</t>
  </si>
  <si>
    <t>BOLO Fabrice Olivier</t>
  </si>
  <si>
    <t>23-540-1</t>
  </si>
  <si>
    <t>Mécanisation d'une exploitation agricole (tracteur et caisses de récolte) (JA)</t>
  </si>
  <si>
    <t xml:space="preserve">Acquisition de matériels apicoles dans le cadre d'une installation DJA </t>
  </si>
  <si>
    <t>Développement d'une ferme produisant des fleurs tropicales à vocation agritouristique</t>
  </si>
  <si>
    <t xml:space="preserve"> BABO Gitel Scholastique</t>
  </si>
  <si>
    <t xml:space="preserve">Campagne 2022 - Liste de 20 demandeurs </t>
  </si>
  <si>
    <t xml:space="preserve">Mesures Agroenvironnementales et Climatiques - MAEC </t>
  </si>
  <si>
    <t>Campagne 2022 - Liste de 10 demandeurs (8 MAB et 2 CAB)</t>
  </si>
  <si>
    <t>Aide au démarrage - Création d'un atelier boucherie pour la promotion et la commercialisation de la viande locale</t>
  </si>
  <si>
    <t>EURL LA BONNE BOUCHE</t>
  </si>
  <si>
    <t>Création d'un atelier de boucherie pour la promotion et la commercialisation de la viande locale</t>
  </si>
  <si>
    <t>AAP n°8 canne-banane  : Plantation de vitroplants de banane bio (sur 5,12 ha, ramenés à 3,48 ha)</t>
  </si>
  <si>
    <t xml:space="preserve">EURL CARA AGRICULTURE </t>
  </si>
  <si>
    <t>Création d'une exploitation agricole en polyculture certifié en agriculture biologique</t>
  </si>
  <si>
    <t>Structuration de l'atelier bovin par une modernisation des équipements</t>
  </si>
  <si>
    <t>SCEA ELEVAGE DIZAC</t>
  </si>
  <si>
    <t>Projet de transformation de fruits et légumes bio de Martinique, acquisition de matériels</t>
  </si>
  <si>
    <t>SASU HAPPY FRUITS FWI</t>
  </si>
  <si>
    <t>8.5</t>
  </si>
  <si>
    <t>Renforcement des fonctions environnementales et de la résilience des écosystèmes forestières</t>
  </si>
  <si>
    <t>Bornage et reboisement Sud Martinique 2016</t>
  </si>
  <si>
    <t>ONF</t>
  </si>
  <si>
    <t xml:space="preserve">Investissements pour la création d'une exploitation en agriculture biologique </t>
  </si>
  <si>
    <t xml:space="preserve">MASCARILLUS Serge Albert </t>
  </si>
  <si>
    <t xml:space="preserve">Consolidation d'une exploitation agricole caractérisée par l'horticulture florale </t>
  </si>
  <si>
    <t xml:space="preserve">CANTOBION Eliane </t>
  </si>
  <si>
    <t xml:space="preserve">Amélioration du bien-être animal - Installation de brasseurs d'air et acquisition de balances </t>
  </si>
  <si>
    <t>SARL LA FERME MADININA AGRI</t>
  </si>
  <si>
    <t>Mise en valeur d'une exploitation avec un système de production maraîcher vivrier et arboriculture fruitière</t>
  </si>
  <si>
    <t xml:space="preserve">OLLON Josette 
</t>
  </si>
  <si>
    <t>Acquisition de materiels et amélioration des conditions de travail</t>
  </si>
  <si>
    <t>CREMAS Joël Cyriaque</t>
  </si>
  <si>
    <t>Soutien au développement local Leader</t>
  </si>
  <si>
    <t>Mise en place d'un atelier de transformation et de conditionnement de fruits</t>
  </si>
  <si>
    <t>MOQUET-TORCY Claude</t>
  </si>
  <si>
    <t>Aide au démarrage pour la mise en place d'un atelier de transformation et de conditionnement de fruits</t>
  </si>
  <si>
    <t>Campagne 2022 - Liste de 3 demandeurs</t>
  </si>
  <si>
    <t>MAEC - Campagne 2021</t>
  </si>
  <si>
    <t>Reprise d'une exploitation agricole en polyculture-élevage à Fond Capot et développement en diversification : agroforesterie tropicale - apiculture et volaille (phase 1)</t>
  </si>
  <si>
    <t xml:space="preserve">SCEA LA FERME DE FOND CAPOT </t>
  </si>
  <si>
    <t>Modernisation des exploitation agricoles</t>
  </si>
  <si>
    <t xml:space="preserve">Création d'un atelier de cultures maraîchères en chambre </t>
  </si>
  <si>
    <t xml:space="preserve">EARL LES FERMES VERTICALES DE PREVILLES </t>
  </si>
  <si>
    <t>Création d'une exploitation caractérisée par l'arboriculture fruitière, les cultures maraîchères et vivrières et l'aviculture (JA)</t>
  </si>
  <si>
    <t xml:space="preserve">TOTO Waël </t>
  </si>
  <si>
    <t>Accroissement de la valeur joutée</t>
  </si>
  <si>
    <t>Plan de relance FEADER – Création d’un laboratoire de transformation et de valorisation de fruits locaux en vue de réaliser des pâtisseries fines</t>
  </si>
  <si>
    <t>EIRL LES COMMERCES DE ZIZOUNE</t>
  </si>
  <si>
    <t>Plan de relance FEADER:  Modernisation des systèmes de refroidissement du cycle de transformation et acquisition d'équipements</t>
  </si>
  <si>
    <t>Plan de relance FEADER:  Amélioration énergétique du process de chaufferie de l'usine et acquisition d'équipements de production</t>
  </si>
  <si>
    <t>Investissement visant à améliorer la ligne d'embouteillage et à moderniser le traitement des déchets de la distillerie la Favorite</t>
  </si>
  <si>
    <t>Création d'un meublé de tourisme F5</t>
  </si>
  <si>
    <t>SARL ANTARES TOURISME</t>
  </si>
  <si>
    <t>Création et aménagement d'un local d'agro-transformation et de vente pour le développment des produits vitality pops et jus</t>
  </si>
  <si>
    <t>MTC VITALITY</t>
  </si>
  <si>
    <t>Amélioration du bien être animal - Travaux et matériel 2022</t>
  </si>
  <si>
    <t>AAP N°8 canne banane : Projet de plantation et de replantation de canne à sucre en 2022 pour 45 ha (ramenés à 35,75 ha)</t>
  </si>
  <si>
    <t>AAP N°8 canne banane : Plantation de canne à sucre sur 2,11 ha en 2022</t>
  </si>
  <si>
    <t>AAP N°11 canne banane : Plantation de vitroplants de bananes 2022</t>
  </si>
  <si>
    <t>FORTUNEE Yannick</t>
  </si>
  <si>
    <t>AAP N°11 canne banane : Plantation de vitroplants de bananes 2022-2023</t>
  </si>
  <si>
    <t>Amélioration du bien-être animal et matériel 2022</t>
  </si>
  <si>
    <t>Amélioration du bien-être animal - Installation de brasseurs d'air et de balances</t>
  </si>
  <si>
    <t>Equipement d'une exploitation fruitière en énergie renouvelable et matériels divers</t>
  </si>
  <si>
    <t>SCEA L'ARBORESSANTE</t>
  </si>
  <si>
    <t>Acquisition de matériels de conditionnement et d'embouteillage du miel</t>
  </si>
  <si>
    <t>FORDANT Jean-Marc</t>
  </si>
  <si>
    <t>Acquisition de matériels et amélioration des conditions de travail</t>
  </si>
  <si>
    <t xml:space="preserve">UDINO Valérie </t>
  </si>
  <si>
    <t>Mise en place d’une ferme bio en systeme hydroponie, aquaponie et apiculture sur la commune de saint-joseph</t>
  </si>
  <si>
    <t xml:space="preserve">EARL LES JARDINS D’ULYSSE </t>
  </si>
  <si>
    <t>Modernisation de l'exploitation et acquisition de matériels</t>
  </si>
  <si>
    <t>AMI "Plantons des haies" : Plantations de haies de la SARL DUHAUMONT</t>
  </si>
  <si>
    <t>Plantation de Haie de la SARL HORTI-FRUITS</t>
  </si>
  <si>
    <t xml:space="preserve"> Liste pour 2 demandeurs</t>
  </si>
  <si>
    <t>MAEC API et MV40 - Campagne 2022</t>
  </si>
  <si>
    <t>AAP n°6: Gestion de l'enherbement: Acquisition de matériel pour la gestion de l'enherbement de l'exploitation</t>
  </si>
  <si>
    <t>EARL PIEMONT</t>
  </si>
  <si>
    <t>AAP n°11: Plantation de vitroplants de bananes et cannes 2022 et 2023</t>
  </si>
  <si>
    <t>ANACHARSIS Jocelyne</t>
  </si>
  <si>
    <t>AAP n°11: Plantation de 1,49 ha cannes à sucre</t>
  </si>
  <si>
    <t>AAP n°11: canne banane: Plantation de vitroplants de bananes en 2022</t>
  </si>
  <si>
    <t>LATA Eric</t>
  </si>
  <si>
    <t>Verger et trace pour une exploitation en diversification (JA)</t>
  </si>
  <si>
    <t>HAURE Maïté</t>
  </si>
  <si>
    <t xml:space="preserve"> Liste pour 3 demandeurs</t>
  </si>
  <si>
    <t>MAEC MV40 et MAEC API - Campagne 2021 et 2022</t>
  </si>
  <si>
    <t>AAP n°11: Plantation de vitroplants bananes en 2023</t>
  </si>
  <si>
    <t>MALDEBAULT Fred</t>
  </si>
  <si>
    <t>AAP n°11: canne banane: Plantation de vitroplants de bananes sur 4,42 ha en 2022</t>
  </si>
  <si>
    <t>AAP n°11: canne banane: Plantation de vitroplants de bananes sur 3,83 ha (ramenés à 3,37 ha) en 2023</t>
  </si>
  <si>
    <t>AAP n°11: canne banane: Plantation de vitroplants de bananes sur 4,99 ha en 2022</t>
  </si>
  <si>
    <t>Mise en place d'un dispositif de sécurité contre les intrusions sur la ferme arboricole Rotsen</t>
  </si>
  <si>
    <t>ROTSEN Georges</t>
  </si>
  <si>
    <t>Rationalisation d'une exploitation agricole caractérisée par la polyculture et l'élevage bovin</t>
  </si>
  <si>
    <t xml:space="preserve">VERONIQUE Rosita </t>
  </si>
  <si>
    <t>Investisements non productifs agro-environnementaux</t>
  </si>
  <si>
    <t>AMI Plantons des haies: Plantation de haies brise vent et antiérosives</t>
  </si>
  <si>
    <t>CASSILDE Fabien</t>
  </si>
  <si>
    <t xml:space="preserve">Aménagement d'un espace d'exposition et de vente d'articles de mode et d'accéssoires au bourg de Schoelcher </t>
  </si>
  <si>
    <t xml:space="preserve">SASU LA BELLE BOUTIQUE </t>
  </si>
  <si>
    <t>RMAR040222DA0970005</t>
  </si>
  <si>
    <t>Plan de relance FEADER: Amélioration d'une chaine de fabrication de pétillant de fruits locaux</t>
  </si>
  <si>
    <t xml:space="preserve">4.4.1 AAP </t>
  </si>
  <si>
    <t>RMAR040423CT0970003</t>
  </si>
  <si>
    <t>AMI Plantons des haies: Plantation de haies</t>
  </si>
  <si>
    <t>RMAR060122DA0970003</t>
  </si>
  <si>
    <t>Plantation de verger de 3 ha (JA)</t>
  </si>
  <si>
    <t>Mise en place d'un atelier de volailles et aménagement d'un hangar</t>
  </si>
  <si>
    <t xml:space="preserve">TREPON Germain Faustin </t>
  </si>
  <si>
    <t>AMI Plantons des haies : Plantations de haies brise vent et antiérosives sur 187 mètres linéaires</t>
  </si>
  <si>
    <t xml:space="preserve">TOUSSAY Lisa </t>
  </si>
  <si>
    <t>AMI "Plantation de haies sur 1650m de la SARL MONTVERT"</t>
  </si>
  <si>
    <t xml:space="preserve">EA MONT VERT </t>
  </si>
  <si>
    <t>AMI Plantons des haies: Plantation de haies paysagèresb et brise-vent de l'EARL MVMAP</t>
  </si>
  <si>
    <t>EARL MVMAP</t>
  </si>
  <si>
    <t xml:space="preserve"> Liste pour 2 demandeurs - 2021-2022</t>
  </si>
  <si>
    <t>MAEC BA10 et MAESH - Campagne 2022</t>
  </si>
  <si>
    <t>AAP n°11 canne banane : Plantation de banane en 2022 sur 0,94 ha (ramenés à0,88 ha)</t>
  </si>
  <si>
    <t>AAP N°11 canne banane : Plantation de vitroplants de banane 2022</t>
  </si>
  <si>
    <t>SASU LES MUSACEES DE BASSIGNACS </t>
  </si>
  <si>
    <t>AAP N°11 canne banane : Nouvelles plantations de canne à sucre lamentinoises destinées à la sucrerie du Galion</t>
  </si>
  <si>
    <t>RETARDATO David</t>
  </si>
  <si>
    <t>AAP N°11 canne banane : Plantation de vitroplants de banane 2022 - 2023 sur 1,89 ha (ramenés à 1,84 ha)</t>
  </si>
  <si>
    <t>Augmentation des capacités de production</t>
  </si>
  <si>
    <t>SARL SOTRADEV</t>
  </si>
  <si>
    <t>Investissement non productifs agroenvironnementaux</t>
  </si>
  <si>
    <t xml:space="preserve">AMI-Plantons des haies : Plantation d'un kilomètre de haies brise vent et anti-érosive </t>
  </si>
  <si>
    <t>SARL CAVEN </t>
  </si>
  <si>
    <t xml:space="preserve"> Liste pour 1 demandeur - Campagne 2021</t>
  </si>
  <si>
    <t>Mesures Agroenvironnementales et Climatiques - MAEC - Campagne 2021</t>
  </si>
  <si>
    <t xml:space="preserve"> Liste pour 4 demandeurs - Campagne 2022 </t>
  </si>
  <si>
    <t>Mesures Agroenvironnementales et Climatiques - MAEC - Campagne 2022</t>
  </si>
  <si>
    <t>Maintien en Agriculture Biologique (MAB) : conversion ou maintien</t>
  </si>
  <si>
    <t xml:space="preserve"> Liste pour 1 demandeur - Campagne 2022 </t>
  </si>
  <si>
    <t xml:space="preserve"> Liste pour 1 demandeur - Campagne 2020</t>
  </si>
  <si>
    <t>Mesures Agroenvironnementales et Climatiques - MAEC - Campagne 2020</t>
  </si>
  <si>
    <t>Gestion de l'enherbement : Acquisition de matériel de désherbage mécanique pour la culture de la canne à sucre 2022</t>
  </si>
  <si>
    <t>Irrigation à la parcelle : Système d'irrigation programmable - Plan de relance FEADER</t>
  </si>
  <si>
    <t>AAP n°10 irrigation à la parcelle : stockage d'eau pluviale - Plan de relance FEADER</t>
  </si>
  <si>
    <t xml:space="preserve">SARL SOUDON </t>
  </si>
  <si>
    <t>Irrigation à la parcelle : Modernisation du système d'irrigation et stockage d'eau pluviale - Plan de Relance FEADER</t>
  </si>
  <si>
    <t xml:space="preserve">SARL EXPLOITATION AGRICOLE DU SUD-EST </t>
  </si>
  <si>
    <t xml:space="preserve">Canne banane : Plantation de vitroplants de bananes en 2023 sur 4,19 ha </t>
  </si>
  <si>
    <t>SARL HABITATTION RESSOURCE</t>
  </si>
  <si>
    <t xml:space="preserve">Canne banane : Plantation de vitroplants banane en 2022 sur 2,57 ha </t>
  </si>
  <si>
    <t>Canne banane : Plantation de vitroplants de banane 2022-2023</t>
  </si>
  <si>
    <t>Canne banane : Plantation de 2,23 ha de banane export (ramenés à 2,18 ha)</t>
  </si>
  <si>
    <t xml:space="preserve">Canne banane : Plantation de vitroplants banane 2022/2023 sur 2,33 ha </t>
  </si>
  <si>
    <t>DESOUS Marie Elisabeth</t>
  </si>
  <si>
    <t>Canne banane : Plantation vitroplants 2022 sur 4,02 ha (ramenés à 3,92 ha)</t>
  </si>
  <si>
    <t>Equipement de modernisation pour une exploitation en culture de melons</t>
  </si>
  <si>
    <t xml:space="preserve">SCEA DU SUD EST </t>
  </si>
  <si>
    <t>Relance d'un élevage de poules pondeuses et diversification en cultures végétales</t>
  </si>
  <si>
    <t>Liste pour 1 demandeur - Campagne 2021</t>
  </si>
  <si>
    <t xml:space="preserve">Mesures Agroenvironnementales et Climatiques - MAEC - Campagne 2021 </t>
  </si>
  <si>
    <t>Soutien au developpement local LEADER</t>
  </si>
  <si>
    <t>Installation d'un espace d'accueil pédagogique et de vente à la ferme LMDE</t>
  </si>
  <si>
    <t>EARL LE MONDE DE L'ELEVAGE</t>
  </si>
  <si>
    <t xml:space="preserve">BARFY Fabrication et vente d'aliments pour animaux domestiques </t>
  </si>
  <si>
    <t xml:space="preserve">SAS MANODI </t>
  </si>
  <si>
    <t>Augmentation de la capacité de l'atelier d'agro-transformation de légumes pays en pâtes sèches - Papy Pates</t>
  </si>
  <si>
    <t xml:space="preserve">SAS PAPY PATES </t>
  </si>
  <si>
    <t xml:space="preserve">Création et aménagement d'une poissonnerie NORDFISH </t>
  </si>
  <si>
    <t>SASU NORDFISH</t>
  </si>
  <si>
    <t>Développemment d'activité valorisant le patrimoine naturel</t>
  </si>
  <si>
    <t>SARL AERODREAM</t>
  </si>
  <si>
    <t xml:space="preserve">Aide au démarrage pour WAKERA : 1er espace de loisir familial en immersion </t>
  </si>
  <si>
    <t xml:space="preserve">SAS WAKERA </t>
  </si>
  <si>
    <t xml:space="preserve">WAKERA : 1er espace de loisir familial en immersion dans le patrimoine martiniquais dans le cadre du programme de développement rural de la Martinique </t>
  </si>
  <si>
    <t>FEADER</t>
  </si>
  <si>
    <t>Amélioration de la performance d'une exploitation agricole biologique (JA)</t>
  </si>
  <si>
    <t>AAP n°11 canne banane: Plantation de bananes 2022-2023 sur 5,69 ha (ramenés à 5,41 ha)</t>
  </si>
  <si>
    <t xml:space="preserve">AAP n°11 canne banane: Plantation vitroplants 2022-2023 sur 4,20 ha </t>
  </si>
  <si>
    <t xml:space="preserve">AAP n°11 canne banane: Plantation vitroplants de bananes sur 6,41 ha </t>
  </si>
  <si>
    <t>AAP n°11 canne banane: Plantation de bananes 2022 n°2 sur 5,59 ha (ramenés à 5,20 ha)</t>
  </si>
  <si>
    <t>AAP n°11 canne banane: Plantation de cannes 2022 n°2</t>
  </si>
  <si>
    <t>LABONNE Teddy</t>
  </si>
  <si>
    <t>Amélioration des conditions de production</t>
  </si>
  <si>
    <t>BERNABE Samuel</t>
  </si>
  <si>
    <t>Restructuration du potentiel productif</t>
  </si>
  <si>
    <t>TONLI Tony</t>
  </si>
  <si>
    <t>AAP n°10 irrigation : 2022 Création d'un bassin de stockage d'eau de 1 500m3 - Plan de Relance FEADER</t>
  </si>
  <si>
    <t>Poursuite de l'optimisation matérielle et structuration de l'atelier bovin de la SARL EPR</t>
  </si>
  <si>
    <t xml:space="preserve">Accroissement de la valeur ajoutée des produits agricoles relevant de l'annexe 1 du traité </t>
  </si>
  <si>
    <t>Plan de relance FEADER : Amélioration des équipements de conservation de melons issus de la culture locale</t>
  </si>
  <si>
    <t xml:space="preserve">Création d'un laboratoire d'agro-transformation de fruits et végétaux locaux pour la réalisation de produits d'épicerie fine et de produits culinaires d'exception sans gluten </t>
  </si>
  <si>
    <t xml:space="preserve">SARL K'FEE K'NELLE </t>
  </si>
  <si>
    <t>Diversification d’une activité apicole</t>
  </si>
  <si>
    <t>AAP n° 10 irrigation à la parcelle : irrigation 2022 - Plan de Relance FEADER</t>
  </si>
  <si>
    <t xml:space="preserve">AAP n° 11 canne banane - Plantation de 7,03 ha de bananes (ramenés à 6,77 ha) en 2023 et travaux d'amélioration foncière </t>
  </si>
  <si>
    <t>SAS RIVIERE LEZARDE</t>
  </si>
  <si>
    <t>Invetissements non productifs agro-environnementaux </t>
  </si>
  <si>
    <t>AMI Plantons des haies : plantations de haies brise-vent et antiérosives sur une distance linéaire totale de 2,64 km - Plan de Relance FEADER</t>
  </si>
  <si>
    <t>Dotation de Jeune Agriculteur</t>
  </si>
  <si>
    <t>MALSA Malike</t>
  </si>
  <si>
    <t>BORGELLA Roland</t>
  </si>
  <si>
    <t>RMAR040121DA0970067</t>
  </si>
  <si>
    <t>Création d'une ferme biologique en diversification agricole (JA)</t>
  </si>
  <si>
    <t>RMAR040123DA0970008</t>
  </si>
  <si>
    <t>Mise en place d'une exploitation en cultures végétales de plein champ (DJA)</t>
  </si>
  <si>
    <t>RMAR040122CT0970117</t>
  </si>
  <si>
    <t>Investissement pour une exploitation en banane export de 4 ha (DJA)</t>
  </si>
  <si>
    <t xml:space="preserve">Certification en agriculture biologique d'une exploitation en cultures maraîchères et fruitières </t>
  </si>
  <si>
    <t xml:space="preserve">MAN Gaudéric </t>
  </si>
  <si>
    <t xml:space="preserve">Arbres fruitiers AB </t>
  </si>
  <si>
    <t xml:space="preserve">EI FRAICHARD Elodie </t>
  </si>
  <si>
    <t xml:space="preserve">Modernisation des exploitations agricole </t>
  </si>
  <si>
    <t>AAP n°10 irrigation à la parcelle : Modernisation du système d'irrigation - Plan de Relance FEADER</t>
  </si>
  <si>
    <t xml:space="preserve">SARL HABITATION BOCHET </t>
  </si>
  <si>
    <t>AAP n°10 irrigation à la parcelle : Irrigation 2022 - Plan de Relance FEADER</t>
  </si>
  <si>
    <t xml:space="preserve">LIEGE Maryse Thérèse </t>
  </si>
  <si>
    <t>AAP n°10 irrigation à la parcelle : Modernisation du sysytème d'irrigation - Plan de Relance FEADER</t>
  </si>
  <si>
    <t xml:space="preserve">DESOUS (née LABONNE) Marie-Elisabeth </t>
  </si>
  <si>
    <t xml:space="preserve">AAP n°11 canne banane : Replantation de deux parcelles de banane d'exportation sur 8,57 ha </t>
  </si>
  <si>
    <t>SAS SOCIETE AGRICOLE DE POTICHE
  (EX SARL POTICHE)</t>
  </si>
  <si>
    <t xml:space="preserve">AAP n°12 canne-banane : Plantation de vitroplants banane sur 16,05 ha en 2023 </t>
  </si>
  <si>
    <t xml:space="preserve">SARL EXPLOITATION AGRICOLE PETIT MORNE </t>
  </si>
  <si>
    <t>AAP n°12 canne-banane : Plantation de vitroplants sur 15,81 ha (ramenés à 15,75 ha)</t>
  </si>
  <si>
    <t xml:space="preserve">SARL LA RICHARD </t>
  </si>
  <si>
    <t xml:space="preserve">AAP n°12 canne banane :Modernisation des exploitations agricoles dans les filières canne et banane </t>
  </si>
  <si>
    <t xml:space="preserve">GFA CHANCEL </t>
  </si>
  <si>
    <t>AAP n°12 canne banane: Plantation de 14,67 ha de bananes en 2023</t>
  </si>
  <si>
    <t xml:space="preserve">SAS CRASSOUS AGRICOLE </t>
  </si>
  <si>
    <t>Investissements non productifs agro-environnentaux</t>
  </si>
  <si>
    <t>AMI Plantons des haies : Mise en place d'une haie mitoyenne entre les habitations CHALVET et PECOUL à Basse-Pointe</t>
  </si>
  <si>
    <t xml:space="preserve">SARL JARDIN CLEMENT </t>
  </si>
  <si>
    <t>MORAVIE Matthieu</t>
  </si>
  <si>
    <t>NANCY Yvon</t>
  </si>
  <si>
    <t xml:space="preserve">Equipements pour une exploitation de marîchage </t>
  </si>
  <si>
    <t xml:space="preserve">ANCARNO Christopher </t>
  </si>
  <si>
    <t>Développement d'une exploitation diversifiée conduite en agriculture biologique</t>
  </si>
  <si>
    <t xml:space="preserve">REVIGLIO Stéphane </t>
  </si>
  <si>
    <t>Amélioration de la préparation sdu sol - Diversification maraîchère</t>
  </si>
  <si>
    <t xml:space="preserve">MARNY Muriel </t>
  </si>
  <si>
    <t>Améliration de la valeur économique des forêts</t>
  </si>
  <si>
    <t xml:space="preserve">Plan simple de gestion des forêts privées de Monsieur Thomas COTTRELL sur la commune des Anses d'Arlet en vue d'une mise en valeur de ce patrimoine forestier, naturel et historique </t>
  </si>
  <si>
    <t xml:space="preserve">COTTRELL Thomas </t>
  </si>
  <si>
    <t>Mesure Agroenvironnementales et Climatiques</t>
  </si>
  <si>
    <t>MAEC - campagne 2023 liste de 32 dossiers</t>
  </si>
  <si>
    <t>Certification en AB verger diversifié</t>
  </si>
  <si>
    <t>IMAN Pierre-Gilles</t>
  </si>
  <si>
    <t>Certification agriculture biologique pour une cacaoyère</t>
  </si>
  <si>
    <t>GUSTAVE Willy</t>
  </si>
  <si>
    <t>Relance FEADER - AAP n°10: Investissement dans les infrastructures liées au développement, à la modernisation ou à l'adaptation du secteur agricole et de la foresterie: Soutien au système d'irrigation à la parcelle</t>
  </si>
  <si>
    <t>SAS HABITATION TRIANON</t>
  </si>
  <si>
    <t>AAP n°10 irrigation à la parcelle: Modernisation du système d'irrigation - Relance FEADER</t>
  </si>
  <si>
    <t xml:space="preserve">SARL BIOBAN </t>
  </si>
  <si>
    <t>AAP n°10 irrigation à la parcelle: Modernisation du système d'irrigation et stockage d'eau pluviale - Plan de Relance FEADER</t>
  </si>
  <si>
    <t>AAP n°11 canne banane: Plantation de vitro plants de bananes sur 9,28 ha (ramenés à 8,97 ha) en 2022 et dérochage</t>
  </si>
  <si>
    <t>AAP n°11 canne banane: Plantation de 7,49 ha de vitro plants (ramenés à 7,43 ha)</t>
  </si>
  <si>
    <t>SARL EXPLOITATION DE BANANE DU GALION</t>
  </si>
  <si>
    <t>AAP n°11 canne banane: Plantation de cannes sur 3,39 ha</t>
  </si>
  <si>
    <t>SARL LES CANNES DE POTICHE</t>
  </si>
  <si>
    <t>AAP n°11 canne banane : Plantation de vitro plants de bananes en 2022-2023 sur 4,85 ha (ramenés à 4,59 ha)</t>
  </si>
  <si>
    <t>AAP n°12 canne banane: Plantation de vitro plants de bananes sur 8,63 ha (ramenés à 8,60 ha en 2023 et dérochage</t>
  </si>
  <si>
    <t>AAP n°12 canne banane: Plantation de 2,24 ha  de banane en 2023</t>
  </si>
  <si>
    <t>AAP n°12 canne banane: Plantation de vitro plants banane en 2023</t>
  </si>
  <si>
    <t>Développement d'une exploitation en maraîchage diversifié</t>
  </si>
  <si>
    <t>CHARLEROY Dylan</t>
  </si>
  <si>
    <t>Optimisation du potentiel agronomique de l'exploitation</t>
  </si>
  <si>
    <t>EARL LA SOURCE DES LAURIERS</t>
  </si>
  <si>
    <t>Développement d'une activité autour d'une pépinière Horticole Ornementale</t>
  </si>
  <si>
    <t>Agencement d'un musée et achats de matériels d'exposition</t>
  </si>
  <si>
    <t>SARL POSEIDON</t>
  </si>
  <si>
    <t>Mise en place de systèmes agroforestiers</t>
  </si>
  <si>
    <t>Mise en place d'une plantation de vanille en zone forestière</t>
  </si>
  <si>
    <t>REVIGLIO Stéphane</t>
  </si>
  <si>
    <t>Bungalow Rainbow - A la découverte de notre richesse culturelle et naturelle</t>
  </si>
  <si>
    <t>SARL EXISTENCIEL</t>
  </si>
  <si>
    <t>Création d'une boucherie artisanale et de proximité: la viande d'Or</t>
  </si>
  <si>
    <t>SAS LA VIANDE D'OR</t>
  </si>
  <si>
    <t>Plantation de 17,21 ha de vitro plants de bananiers et améliorations foncières dans le cadre de la reprise d'un fond agricole</t>
  </si>
  <si>
    <t>SAS RIVIERE NOIRE</t>
  </si>
  <si>
    <t>Augmentation des surfaces de canne à sucre pour la SAEM du Galion et mécanisation de l'exploitation</t>
  </si>
  <si>
    <t>SCEA MONDESIR</t>
  </si>
  <si>
    <t>Création d'une exploitation en banane d'exportation (JA)</t>
  </si>
  <si>
    <t>Acquisition de matériel pour une exploitation en cultures végétales (DJA)</t>
  </si>
  <si>
    <t>AAP n°10 irrigation à la parcelle : Mise en place d'un système d'irrigation en gouttes à gouttes - Plan de Relance FEADER</t>
  </si>
  <si>
    <t>AAP n°11 canne banane: Plantation de 32 ha de cannes à sucre en 2022 et travaux d'améliorations foncières</t>
  </si>
  <si>
    <t>AAP n°11 canne banane: Plantation 2022 de 50,40 ha de cannes (ramenés à 44,28 ha)</t>
  </si>
  <si>
    <t>AAP n°12 canne banane: Plantation de 55,70 ha  de cannes en 2023</t>
  </si>
  <si>
    <t xml:space="preserve">Mise en place de 3 gîtes dans le cadre d'une exploitation agricole </t>
  </si>
  <si>
    <t xml:space="preserve">Désenclavement de la voierie de l'anse Simon à l'anse Balahou et Anse Maroquet au Vauclin </t>
  </si>
  <si>
    <t>COMMUNE DU VAUCLIN</t>
  </si>
  <si>
    <t>Certification en agriculture biologique de fruits et légumes</t>
  </si>
  <si>
    <t>DESIRE Michaël</t>
  </si>
  <si>
    <t>Participation au Salon International de l'Agriculture de Paris (SIA) 2022 et promotion des rhums Agricoles de la Martinique</t>
  </si>
  <si>
    <t>Syndicat de Défenses AOC Rhum Agricole de Martinique (SDAORAM)</t>
  </si>
  <si>
    <t>Participation au Salon International de l'Agriculture de Paris (SIA) 2023 et promotion des rhums Agricoles de la Martinique</t>
  </si>
  <si>
    <t>Réfection toiture et acquisition de matériel</t>
  </si>
  <si>
    <t>RENE-CORAIL Léon Gilles</t>
  </si>
  <si>
    <t>Aménagement hangar, réalisation de traces et acquisition de matériel de récolte</t>
  </si>
  <si>
    <t>AAP n°11 Canne/banane : Plantation de vitro-plants de bananes en 2022-2023 sur 12,45 ha (ramenée à 8,29 ha)</t>
  </si>
  <si>
    <t xml:space="preserve"> Modernisation des exploitations agricoles</t>
  </si>
  <si>
    <t xml:space="preserve">AAP n°11 canne banane : Plantation de vitroplants en 2022-2023 sur 8,19 ha (ramenés à 5,14 ha) </t>
  </si>
  <si>
    <t>SARL HABITATION MOULIN L’ETANG</t>
  </si>
  <si>
    <t>AAP n°11 Canne/banane : Plantation de vitro plants en 2022-2023 sur 6,07 ha (ramenée à 1,73 ha)</t>
  </si>
  <si>
    <t>AAP n°11 Canne/banane : Plantation de vitro plants en 2022-2023 sur 9,67 ha (ramenée à 6,63 ha)</t>
  </si>
  <si>
    <t>AAP n°11 Canne/banane : Plantation de vitro plants en 2022-2023 sur 8,78 ha (ramenée à 8,74 ha)</t>
  </si>
  <si>
    <t>AAP n°11 Canne/banane : Plantation de 6,98 ha de bananes (ramenée à 3,38 ha)</t>
  </si>
  <si>
    <t>AAP n°11 Canne/banane : Plantation de vitro plants de bananes 2023 sur 7,95 ha (ramenée à 7,89 ha)</t>
  </si>
  <si>
    <t>AAP n°11 Canne/banane : Plantation de vitro plants CITEFI 2022-2023 sur 16,27 ha (ramenée à 15,91 ha ) et travaux d'améliorations foncières</t>
  </si>
  <si>
    <t>AAP n°11 Canne/banane : Plantation de vitro plants 2022-2023 sur 11,66 ha (ramenée à 6,52 ha ) et travaux d'améliorations foncières</t>
  </si>
  <si>
    <t>AAP n°12 Canne/banane : Plantation de 8,70 ha de bananes en 2023 (ramenée à 5,88 ha)</t>
  </si>
  <si>
    <t>AAP n°12 Canne/banane : Plantation de 4,08 ha de bananes en 2023 et travaux d'améliorations foncière</t>
  </si>
  <si>
    <t xml:space="preserve">AAP n°12 Canne/banane : Plantation de vitro-plants banane en 2023 </t>
  </si>
  <si>
    <t>AAP n°12 Canne/banane : Plantation de  13,71 ha de banane 2023-2024 (ramenée à 8,77 ha)</t>
  </si>
  <si>
    <t>AAP n°12 Canne/banane : Plantation de vitro-plants banane sur 21 ha 'ramenée à 20,28 ha)</t>
  </si>
  <si>
    <t>AAP n°12 Canne/banane : Plantation de 6,04 ha de bananes en 2023 et travaux d'améliorations foncières</t>
  </si>
  <si>
    <t>AAP n°12 Canne/banane : Plantation de vitro-plants de bananes - 2,81 ha</t>
  </si>
  <si>
    <t xml:space="preserve">Plan de relance FEADER - Amélioration des équipements de conditionnement et de commercialisation des produits laitiers de MARJOLAIT SARL </t>
  </si>
  <si>
    <t xml:space="preserve">SARL MARJOLAIT </t>
  </si>
  <si>
    <t>Modernisation de la SOCIETE D'ABATTAGE DE GRANDE ROCHELLE</t>
  </si>
  <si>
    <t>Protection des cultures fruitières</t>
  </si>
  <si>
    <t xml:space="preserve">AAP n°12 Canne/banane : Plantation de vitro-plants de bananiers en 2023 </t>
  </si>
  <si>
    <t>Aide au démarrage
d’entreprises pour les activités non agricoles dans les zones rurales</t>
  </si>
  <si>
    <t xml:space="preserve"> Aide au démarrage de NICOLAS  Yves-Éric - DRONE COM KARAIB</t>
  </si>
  <si>
    <t xml:space="preserve"> NICOLAS  Yves-Éric</t>
  </si>
  <si>
    <t>Amélioration des infrastructures d'une exploitation agricole spécialisée en élevage bovin viande naisseur</t>
  </si>
  <si>
    <t>développement d'une exploitation arboricole et horticole au morne-rouge Martinique</t>
  </si>
  <si>
    <t>EURL TROPICAFLOR</t>
  </si>
  <si>
    <t>AAP n°12: Travaux d'amélioration foncière et plantation de 9,25 ha de bananes et 8,26 ha de cannes à sucre en 2023 et 2024</t>
  </si>
  <si>
    <t>Plan de relance FEADER - Modernisation du matériel de laboratoire et traitement des vinasses</t>
  </si>
  <si>
    <t>EARL DOMAINE THIEUBERT</t>
  </si>
  <si>
    <t>AAP sécheresse 2022: Reconstitution du potentiel d'exploitation de AGRISUD'ESPERANCE SARL, plantation de vitro-plants de bananes</t>
  </si>
  <si>
    <t>AAP sécheresse 2022 : Reconstitution pour la SCEA VICTOIRE de son potentiel de production endommagé par la sécheresse 2022 (FEADER Relance)</t>
  </si>
  <si>
    <t>AAP sécheresse 2022 : Reconstitution pour le SARL LA FERMETTE FRANCISCAINE de son potentiel de production endommagé par la sécheresse 2022 (FEADER Relance)</t>
  </si>
  <si>
    <t>AAP sécheresse 2022: Reconstitution du potentiel d'exploitation de l'EARL SOCIETE D'EXPLOITATION AGRICOLE LA DESIRADE plantation de bananes 2023</t>
  </si>
  <si>
    <t>Construction et aménagement d'un atelier d'engraissement bovin en stabulation et acquisition de matériels et équipements</t>
  </si>
  <si>
    <t>Amélioration ou développement d’infrastructures routières à petite échelle en zone rurale.</t>
  </si>
  <si>
    <t>Réalisation de la voirie du groupe scolaire et des exploitations agricoles limitrophes, au quartier Eyma à Basse-Pointe</t>
  </si>
  <si>
    <t>VILLE DE BASSE-POINTE</t>
  </si>
  <si>
    <t>Aménagement du hangar à bananes (JA)</t>
  </si>
  <si>
    <t xml:space="preserve"> VARRIN-DOYER Laurent</t>
  </si>
  <si>
    <t>Equipement pour la création d'une exploitation en cultures végétales et verger (JA)</t>
  </si>
  <si>
    <t>GAEC LE POTAGER DES MORNES</t>
  </si>
  <si>
    <t>Création d'un atelier bovin engraissement et acquisition de matériels</t>
  </si>
  <si>
    <t xml:space="preserve"> VAYABOURY Nathalie</t>
  </si>
  <si>
    <t>AAP n°8 canne banane : Plantation de vitroplants 2021 sur 8,19 ha (ramenée à 7,99 ha)</t>
  </si>
  <si>
    <t>AAP n°8 canne banane : Plantation de vitroplants 2021 sur 12,24 ha (ramenée à 3,62 ha)</t>
  </si>
  <si>
    <t xml:space="preserve">SARL HABITATION CAPOTE </t>
  </si>
  <si>
    <t>AAP n°8 canne banane : Plantation de vitrolants 2021 sur 11,17 ha (ramenée à 3,25 ha)</t>
  </si>
  <si>
    <t xml:space="preserve">AAP n°8 canne banane : Plantation de vitroplants 2021 sur 12,83 ha (ramenée à 3,90ha) </t>
  </si>
  <si>
    <t xml:space="preserve">SARL HABITATION GRADIS </t>
  </si>
  <si>
    <t>AAP n°8 canne banane : Plantation de vitroplants 2021 sur 10,29 ha (ramenée à 3,59 ha)</t>
  </si>
  <si>
    <t xml:space="preserve">AAP n°11 canne banane : Plantation de 9 ha de bananes (ramenée à 7,30 ha) en 2022 et travaux d'amélioration foncière </t>
  </si>
  <si>
    <t xml:space="preserve">SARL Société Agricole PERINELLE </t>
  </si>
  <si>
    <t xml:space="preserve">AAP n°11 canne banane : Plantation de 6,88 ha de bananes (ramenée à 6,83 ha) </t>
  </si>
  <si>
    <t xml:space="preserve">SAS PAQUEMAR </t>
  </si>
  <si>
    <t xml:space="preserve">AAP n°12 canne banane : Plantation de vitroplants banane 2024 sur 5,94 ha de bananes (ramenée à 5,67 ha) </t>
  </si>
  <si>
    <t xml:space="preserve">Culture de Pleurote sur bagasse de canne à sucre </t>
  </si>
  <si>
    <t xml:space="preserve">SARL CHAMPIMAR </t>
  </si>
  <si>
    <t>AAP n°12 canne banane : Plantation de vitroplants de bananes en 2023</t>
  </si>
  <si>
    <t xml:space="preserve">SAS HABITATION ASSIER </t>
  </si>
  <si>
    <t>AAP n°12 canne banane : Plantation de bananes sur 13,22 ha en 2023 (ramenés à 12,70 ha)</t>
  </si>
  <si>
    <t xml:space="preserve">SAS HABITATION BOCHET </t>
  </si>
  <si>
    <t xml:space="preserve">Développement d'un espace de production </t>
  </si>
  <si>
    <t xml:space="preserve">SARL LES JARDINS DE NINI </t>
  </si>
  <si>
    <t xml:space="preserve">AAP n°12 canne banane : Replantation de deux parcelles de banane d'exportation sur 3,48 ha </t>
  </si>
  <si>
    <t>SAS SOCIETE AGRICOLE DE POTICHE (EX SARL POTICHE)</t>
  </si>
  <si>
    <t>Investissements d'équipement pour une exploitation en cultures maraîchères</t>
  </si>
  <si>
    <t>Acquisition de matériel et plantation de vergers pour diversification de l'exploitation</t>
  </si>
  <si>
    <t xml:space="preserve">EMONIDE Francis </t>
  </si>
  <si>
    <t>Poursuite de la mécanisation d'une exploitation agricole consacrée principalement à la production d'ananas</t>
  </si>
  <si>
    <t>AAP n°9 Gestion de l'enherbement: Acquisition de matériel de gestion de l'enherbement des parcelles</t>
  </si>
  <si>
    <t>Relance FEADER - AAP n°10 - Investissement dans les infrasturctures liées au développement, à la modernisation ou à l'adaptation du secteur agricole et de la foresterie: Soutien aux système d'irrigations à la parcelle</t>
  </si>
  <si>
    <t>AAP n°11 canne banane: Plantation de vitroplants de bananiers sur 18,57 ha (ramenée à 18,47 ha)</t>
  </si>
  <si>
    <t>AAP n°11 canne banane: Plantation de vitroplants de bananes en 2023 sur 19,30 ha</t>
  </si>
  <si>
    <t xml:space="preserve">Plan de relance FEADER - Création d'un atelier de charcuterie artisanale </t>
  </si>
  <si>
    <t xml:space="preserve">MARIE-LOUISE-BREDON Kévin </t>
  </si>
  <si>
    <t>Investissements non productifs agro environnnementaux</t>
  </si>
  <si>
    <t>Acquisition de matériels non-productifs agro-environnementaux en 2024</t>
  </si>
  <si>
    <t>Acquisition de matériels non productifs</t>
  </si>
  <si>
    <t>SCEA CANT-AGRI</t>
  </si>
  <si>
    <t>Prévention des conséquences des catastrophes naturelles et évènement catastrophiques</t>
  </si>
  <si>
    <t xml:space="preserve">Acquisition de matériel de prévention des risques d'érosion et de mouvement de terrain </t>
  </si>
  <si>
    <t xml:space="preserve">EURL SIBAN </t>
  </si>
  <si>
    <t>AAP sécheresse 2022: Reconstitution du potentiel d'exploitation de la SASU LES MUSACEES DE BASSIGNACS, plantation de 1,33 ha de bananes</t>
  </si>
  <si>
    <t>Soutien aux projets des groupes opérationnels du PEI (Prrojets Innovants portés par les GO du PEI)</t>
  </si>
  <si>
    <t>LESSORT Jessy</t>
  </si>
  <si>
    <t>SEGUY Delphine</t>
  </si>
  <si>
    <t>Plan simple de gestion (PSG) des forêts privées du GFA Habitation Rochechouart</t>
  </si>
  <si>
    <t>GFA HABITATION ROCHECHOUART</t>
  </si>
  <si>
    <t>Plan simple de gestion (PSG) des forêts privées de la SCI La Martinique sur la commune des Trois-Ilets en vue d'une mise en valeur de ce patrimoine forestier naturel et historique</t>
  </si>
  <si>
    <t>SCI LA MARTINIQUE</t>
  </si>
  <si>
    <t xml:space="preserve">Biodiversité fonctionnelle pour la transition écologique - Biodiveco </t>
  </si>
  <si>
    <t xml:space="preserve">Un espace touristique authentique de découverte de la nature dans la campagne de RIVIERE-SALEE au travers d'une maison bulle </t>
  </si>
  <si>
    <t xml:space="preserve">SAS RIVIERA </t>
  </si>
  <si>
    <t xml:space="preserve">Création d'une boucherie-charcuterie artisanale dans le Nord Atlantique (Robert) </t>
  </si>
  <si>
    <t xml:space="preserve">SARL FAMILY BUTCHERY </t>
  </si>
  <si>
    <t>Achat d'un hangar agricole et mise en place d'un outil de transformation et de commercialisation du cacao</t>
  </si>
  <si>
    <t>Association VALCACO</t>
  </si>
  <si>
    <t>Mise en place d'outils de mutualisation à destination des producteurs de cacao marchand de Martinique</t>
  </si>
  <si>
    <t>Transfert de connaissances scientifiques et pratiques novatrices appliquées à l’agroécologie et l’agroforesterie des cacaoyères de Martinique</t>
  </si>
  <si>
    <t>Plantation de vitroplants de bananes et de vergers et acquisition de matériel de gestion de l'enherbement</t>
  </si>
  <si>
    <t>EARL AGRIPA</t>
  </si>
  <si>
    <t>Aménagement de l'exploitation</t>
  </si>
  <si>
    <t>RAVIER-LUNDY Jessie</t>
  </si>
  <si>
    <t>Améliorer qualitativement une exploitation familiale grâce a des économies d'énergie et du matériel</t>
  </si>
  <si>
    <t>EARL POULIN</t>
  </si>
  <si>
    <t>Modernisation de L'EARL BAN'OR pour  réduire  la pénibilité du travail et gagner en performance</t>
  </si>
  <si>
    <t>EARL BAN'OR</t>
  </si>
  <si>
    <t xml:space="preserve">Plantation de vitroplants de bananes </t>
  </si>
  <si>
    <t>EARL TENOS</t>
  </si>
  <si>
    <t>AAP N°11 canne banane : Plantation de bananes 2022 - 2023 sur 29,69 ha (ramenée à 29,23 ha)</t>
  </si>
  <si>
    <t>SAS EXPLOITATION AGRICOLE PETIT MORNE</t>
  </si>
  <si>
    <t>AAP N°8 canne banane : Plantation vitroplants  bananes 2021  sur 8 ha (ramenée à 4,96 ha)</t>
  </si>
  <si>
    <t xml:space="preserve">SARL EXPLOITATION BANANES DU MALGRE TOUT </t>
  </si>
  <si>
    <t>Modernisation agricole et plantations 2024</t>
  </si>
  <si>
    <t>AAP n°8 canne banane : Plantation de vitroplants sur 20,48 ha (ramenés à 11,69 ha)</t>
  </si>
  <si>
    <t>Développement d'une miellerie et achat de matériel apicole</t>
  </si>
  <si>
    <t>Plantation de 2 ha de bananes, 4 ha de cannes et 1 ha d'agrumes</t>
  </si>
  <si>
    <t>Diversification d'une exploitation en cultures maraîchères et arboricole</t>
  </si>
  <si>
    <t xml:space="preserve">AAP N°12  canne banane :Plantation de canne à sucre sur 8,08 ha (ramené à 7,17 ha) en 2023 et en 2024 </t>
  </si>
  <si>
    <t xml:space="preserve">AAP n° 12 Canne Banane : Plantation Vitroplants 2023 </t>
  </si>
  <si>
    <t>Création et rébovation de voiries rurales et forestières et aménagement fonciers</t>
  </si>
  <si>
    <t>Investissement pour la création et la rénovation de voiries rurales et forestières des habitations Rateau, Château Gaillard et la Thuillerie</t>
  </si>
  <si>
    <t xml:space="preserve">SARL MARLAU </t>
  </si>
  <si>
    <t>Acquisition de matériel agro-environnemental pour la SAS CANASUC en 2024</t>
  </si>
  <si>
    <t>Acquisition d’un broyeur à déchets en 2024</t>
  </si>
  <si>
    <t xml:space="preserve">Prévention des conséquences des catastrophes naturelles et évènements catastrophiques </t>
  </si>
  <si>
    <t>Acquisition de matériel d'entretien des aménagements hydrauliques pour la SAS CANASUC en 2024</t>
  </si>
  <si>
    <t>Protection des sols et des cultures contre les prédateurs grâce à l'acquisition d'outils mécaniques</t>
  </si>
  <si>
    <t>GROSY Fred</t>
  </si>
  <si>
    <t>Acquisition de matériels productifs pour une amélioration des conditions de travail</t>
  </si>
  <si>
    <t>SILBANDE Rénald</t>
  </si>
  <si>
    <t xml:space="preserve">Développement d’une offre d’hébergement au sein de l’Espace Champêtre du Domaine Diam-Arlet </t>
  </si>
  <si>
    <t>SARL TIBE LOISIRS</t>
  </si>
  <si>
    <t xml:space="preserve">Création de meublés de tourisme : La Case Bourbon </t>
  </si>
  <si>
    <t>SARL LA CASE BOURBON</t>
  </si>
  <si>
    <t>Amélioration ou développement d'infrastructures routières à petite échelle en zone rurale</t>
  </si>
  <si>
    <t>Désenclavement des agriculteurs de Fond Cani</t>
  </si>
  <si>
    <t>VILLE DU LORRAIN</t>
  </si>
  <si>
    <t>Plantation de vergers en 2023 
Acquisition de matériel de gestion en enherbement et conduite au champ</t>
  </si>
  <si>
    <t>EARL PRODIFRUITS</t>
  </si>
  <si>
    <t>Modernisation d'une pépinière et d'un atelier verger diversifié</t>
  </si>
  <si>
    <t>EARL LES ZABRICOTIERS</t>
  </si>
  <si>
    <t>Création d'une exploitation en polyculture élevage</t>
  </si>
  <si>
    <t>JACQUOT Patrice</t>
  </si>
  <si>
    <t>Matériel de fauche et équipement divers : élevage bovin et production de fourrage</t>
  </si>
  <si>
    <t xml:space="preserve">Modernisation du système d'irrigation </t>
  </si>
  <si>
    <t>Modernisation de l’exploitation et acquisition de matériels</t>
  </si>
  <si>
    <t>AAP N° 10 Irrigation à laparcelle : Modernisation du système d'irrigation - Plan de relance FEADER</t>
  </si>
  <si>
    <t>SAS HABITATION PETITE GRENADE</t>
  </si>
  <si>
    <t>AAP N° 11 canne-banane: Plantation de bananes 2023 sur 31,34 ha</t>
  </si>
  <si>
    <t>AAP N° 13 canne-banane: Plantation de 57 ha de cannes à sucre et acquisition de matériels</t>
  </si>
  <si>
    <t>Diversification d'une exploitation (banane export et cultures végétales (JA)</t>
  </si>
  <si>
    <t>EARL AGRINIV</t>
  </si>
  <si>
    <t>AAP n°12 canne banane : Plantation de vitroplants LITTLE</t>
  </si>
  <si>
    <t xml:space="preserve">Plan de Relance FEADER : Amélioration des conditions de livraison de D’LO COCO grâce à une unité frigorifique mobile </t>
  </si>
  <si>
    <t>Acquisition de matériels pour assurer le respect des mesures agro-environnementales (Plan de relance FEADER)</t>
  </si>
  <si>
    <t>Travaux liés à la prévention des risques inondation et érosion en 2024</t>
  </si>
  <si>
    <t>NIVORE Ismaëlle</t>
  </si>
  <si>
    <t>ROSINE Nicolas</t>
  </si>
  <si>
    <t>Développement d'une exploitation maraîchère au CARBET</t>
  </si>
  <si>
    <t>JEAN Laurent</t>
  </si>
  <si>
    <t>Aide à la production</t>
  </si>
  <si>
    <t>CESTOR Mike</t>
  </si>
  <si>
    <t>Mécanisation du verger</t>
  </si>
  <si>
    <t>EARL VERGER DUCLOS</t>
  </si>
  <si>
    <t>Réhabilitation d'un verger</t>
  </si>
  <si>
    <t>Ajout d'un verger, sécurisation du cheptel bovin</t>
  </si>
  <si>
    <t>ARICAT Danielle</t>
  </si>
  <si>
    <t xml:space="preserve">Modernisation de meublés de tourisme : KISOS </t>
  </si>
  <si>
    <t>EURL KISOS</t>
  </si>
  <si>
    <t>Amélioration ou développement d’infrastructures routières à petite échelle en zone rurale</t>
  </si>
  <si>
    <t>RD15 – Mise en sécurité de la section Maugée Bélême au Lamentin</t>
  </si>
  <si>
    <t>Plan Simple de Gestion des forêts sur l'exploitation agricole de la Montagne Pelée</t>
  </si>
  <si>
    <t>SAS EXPLOITATION AGRICOLE DE LA MONTAGNE PELEE</t>
  </si>
  <si>
    <t>AAP N° 13 Modernisation des exploitations dans les filières canne et banane : Modernisation du parc matériel en 2024</t>
  </si>
  <si>
    <t>BIOBAN SAS</t>
  </si>
  <si>
    <t>AAP N° 13  canne et banane : Réalisation de 550 ml de traces caillassées en 2024</t>
  </si>
  <si>
    <t>Plantation de vitroplants, réalisation de traces agricoles et acquisition de matériel d'irrigation en 2023</t>
  </si>
  <si>
    <t>AAP n°12 canne banane : Plantation de 11,74 ha de bananes en 2023</t>
  </si>
  <si>
    <t>Développement d'une exploitation diversifiée</t>
  </si>
  <si>
    <t>Optimisation des surfaces agricoles utiles grâceà des travaux d'amélioratin foncière</t>
  </si>
  <si>
    <t>SAS DOMAINE BELLETERRE</t>
  </si>
  <si>
    <t>Acquisition d'un broyeur</t>
  </si>
  <si>
    <t>VARISOT Donald</t>
  </si>
  <si>
    <t>Transformation des produits de la ferme : de la fève au chocolat</t>
  </si>
  <si>
    <t>SCEA LES CACAOS DE RIVIERE LEZARDE</t>
  </si>
  <si>
    <t>Amélioration matériels et plantation de verger</t>
  </si>
  <si>
    <t>CLAVEAU Joël</t>
  </si>
  <si>
    <t>Développement d'une exploitation en micro-pousses</t>
  </si>
  <si>
    <t>DEFOI Ketsya</t>
  </si>
  <si>
    <t>L'irrigation pour améliorer sa production</t>
  </si>
  <si>
    <t>MACON LUNDY Andrénie</t>
  </si>
  <si>
    <t>Développement d'une exploitation agricole en verger, maraicher et pépinière</t>
  </si>
  <si>
    <t>EARL PLANTS &amp; FWI</t>
  </si>
  <si>
    <t>Implantation d'un verger t acquisition d'équipements de l'exploitation de Bois S2GUIN-Lassale</t>
  </si>
  <si>
    <t>LOUIS Monique</t>
  </si>
  <si>
    <t>Amélioration de la viabilité économique de la ferme grâce à l'acquisition d'équipements professionnels</t>
  </si>
  <si>
    <t>GIORDANY Anthony</t>
  </si>
  <si>
    <t>Développement d’activité</t>
  </si>
  <si>
    <t>SARL ZAKARI</t>
  </si>
  <si>
    <t xml:space="preserve">PITAYA NATUR’HOUSE </t>
  </si>
  <si>
    <t>Soutien au projets pilotes et développement de nouveaux produits, pratiques,procédés et techniques</t>
  </si>
  <si>
    <t>CAP sur une alimentation saine, de qualité, écologique et à prix abordable pour tous en Martinique</t>
  </si>
  <si>
    <t>CIRAD MARTINIQUE</t>
  </si>
  <si>
    <t>Aide aux projets pilotes et développement de nouveaux produits,pratiques, procédés et techniques</t>
  </si>
  <si>
    <t xml:space="preserve">Etude de la faisabilité pour l'automatisation des activités de découpe, de conditionnement et d'emballage des fruits </t>
  </si>
  <si>
    <t>SAS UNION DE PRODUCTEURS DE BANANE DE MARTINIQUE - BANAMART</t>
  </si>
  <si>
    <t>Soutien aux projets pilotes et développement de nouveaux
produits, pratiques, procédés et techniques</t>
  </si>
  <si>
    <t>Institut Technique Tropical (IT2)</t>
  </si>
  <si>
    <t>CAP sur une alimentation saine, de qualité, écologique et à prix
abordable pour tous en Martinique</t>
  </si>
  <si>
    <t>Etablissement Public Local d'Enseignement et de Formation Agricole (EPLEFPA)</t>
  </si>
  <si>
    <t>Mise en place d’un système d’irrigation sur le site de Trois-Rivières -Plan de relance FEADER</t>
  </si>
  <si>
    <t>SAS Distilleries Agricoles 
de SAINTE-LUCE (DASL)</t>
  </si>
  <si>
    <t>Acquisition en 2024 de bâtiments de production et de conditionnements existants dans le cadre d'une nouvelle installation</t>
  </si>
  <si>
    <t>Modernisation de la ligne de production par acquisition d'équipements et aménagement d'une zone de stockage de matières sèches</t>
  </si>
  <si>
    <t>Acquisition de matériel de gestion mécanique de l'enherbement des parcelles et de matériel de traitement</t>
  </si>
  <si>
    <t>Plantation de vitroplants banane en 2024 et réalisation de traces agricoles</t>
  </si>
  <si>
    <t>EAR LA  POULETTE</t>
  </si>
  <si>
    <t>AAP n°12 canne banane : Plantation de vitroplants bananes en 2023 et 2024 sur 16,06 ha</t>
  </si>
  <si>
    <t>SARL SOCIETE NOUVELLE DES PLANTATIONS CONCORDE (SNPC)</t>
  </si>
  <si>
    <t>Diversification de l'exploitation SNPC</t>
  </si>
  <si>
    <t>Investissement d'équipement pour un élevage équin</t>
  </si>
  <si>
    <t>EARL ELEVAGE DES FLAMBOYANTS</t>
  </si>
  <si>
    <t>Matériel de désherbage mécanique et plantations</t>
  </si>
  <si>
    <t>Investissements non productifs agroenvironnementaux</t>
  </si>
  <si>
    <t>Plantation de haies sur l'exploitation</t>
  </si>
  <si>
    <t>Intensification de la production de miel pour rachat de ruches existantes</t>
  </si>
  <si>
    <t>RICHOL Dorothée Sanlee-Yo</t>
  </si>
  <si>
    <t>Amélioration des conditions de production à la miellerie Arnaud</t>
  </si>
  <si>
    <t>ARNAUD Patricia</t>
  </si>
  <si>
    <t>Développement d'un verger diversifié</t>
  </si>
  <si>
    <t>VALMI Dimitri</t>
  </si>
  <si>
    <t>Accompagnement du développement de petites exploitations</t>
  </si>
  <si>
    <t>Amélioration de la gestion de l'enherbement et renforcement des abris de cultures</t>
  </si>
  <si>
    <t>BOURGEOIS Jacques</t>
  </si>
  <si>
    <t>Complément de modernisation d'une jeune exploitation</t>
  </si>
  <si>
    <t>Restructuration de l'atelier bovin allaitant</t>
  </si>
  <si>
    <t>REPERT Viviane</t>
  </si>
  <si>
    <t>Amélioration des conditions de transport au sein d'une cacaoyère</t>
  </si>
  <si>
    <t>Matériels d'entretien et élevage bovin</t>
  </si>
  <si>
    <t>Développement du rucher et équipement pour la miellerie (JA)</t>
  </si>
  <si>
    <t>VERGNAC Morgan</t>
  </si>
  <si>
    <t>PHAROSE Guillaume</t>
  </si>
  <si>
    <t>AAP N°10 Irrigation à la parcelle : Acquisition de matériel de récupération d'eau de pluie - Plan de relance FEADER</t>
  </si>
  <si>
    <t>AAP N°10 Irrigation à la parcelle : Irrigation 2022 - Plan de Relance FEADER</t>
  </si>
  <si>
    <t xml:space="preserve">Mesures Agroenvironnementales et Climatiques - MAEC API </t>
  </si>
  <si>
    <t>Campagne 2024 - Liste de 43 dossiers MAEC API - Lot 1 - Novembre 2024</t>
  </si>
  <si>
    <t xml:space="preserve">Mesures Agroenvironnementales et Climatiques (MAEC) </t>
  </si>
  <si>
    <t>Campagne 2023 - Liste de 2 dossiers MAEC API -  Lot 2 - Novembre 2024</t>
  </si>
  <si>
    <t xml:space="preserve">Mesures Agroenvironnementales et Climatiques - MAEC BA10 </t>
  </si>
  <si>
    <t>Campagne 2022 - Liste de 1 dossier MAEC API -  Lot 2 - Novembre 2024</t>
  </si>
  <si>
    <t>Mise en place d'une activité apicole</t>
  </si>
  <si>
    <t>DORMOY Ludivine</t>
  </si>
  <si>
    <t>Equipement pour une exploitation en poly-élevage (DJA)</t>
  </si>
  <si>
    <t>VENITUS Jerrick</t>
  </si>
  <si>
    <t xml:space="preserve">AAP.12 Canne/Banane : Plantation de 43,33 ha de canne à sucre en 2023 (ramenée à 42,84 ha) </t>
  </si>
  <si>
    <t xml:space="preserve">SAS HERITIERS CRASSOUS DE MEDEUIL </t>
  </si>
  <si>
    <t>Investissements pour le rétablissement et la préservation de la qualité du sol (Plan relance FEADER)</t>
  </si>
  <si>
    <t>Soutien aux projets pilotes et développement de nouveuax produits, pratiques, procédés et techniques</t>
  </si>
  <si>
    <t>Projet pilote : mise en place d'un plan de gestion territorial pour la création d'une filière d'excellence "Cochon créole de la Martinique" (FEADER RELANCE)</t>
  </si>
  <si>
    <t xml:space="preserve">PARC NATUREL REGIONAL DE LA MARTINIQUE (PNRM) </t>
  </si>
  <si>
    <t>CABORT Ibrahim</t>
  </si>
  <si>
    <t>SCEA ABONDANCE CARAIBES</t>
  </si>
  <si>
    <t>IMBAUX Romain</t>
  </si>
  <si>
    <t>SAS MITSOU</t>
  </si>
  <si>
    <t xml:space="preserve">SYNDICAT MIXTE DU PARC NATUREL DE LA MARTINIQUE (PNRM) </t>
  </si>
  <si>
    <t>ELIZABETH-MARIE-FRANCOISE Karl</t>
  </si>
  <si>
    <t xml:space="preserve"> SARL O PLAISIR DES GLACES</t>
  </si>
  <si>
    <t>ADELE Roseline</t>
  </si>
  <si>
    <t>MAUNIER Mylène</t>
  </si>
  <si>
    <t>EDVIGE Johan</t>
  </si>
  <si>
    <t xml:space="preserve">ELISABETH-MARIE-FRANCOISE Karl </t>
  </si>
  <si>
    <t xml:space="preserve">SARL SEMAM </t>
  </si>
  <si>
    <t>SYNDICAT MIXTE DU PARC NATUREL DE LA MARTINIQUE (PNRM)</t>
  </si>
  <si>
    <t>BELLERI Karine</t>
  </si>
  <si>
    <t>Conversion en bio</t>
  </si>
  <si>
    <t>Plantation de vitroplants de banane en 2024 sur 1,78 ha</t>
  </si>
  <si>
    <t>AAP N°10 Irrigation à la parcelle : Consolidation système irrigation à la parcelle - Plan de Relance FEADER</t>
  </si>
  <si>
    <t>Aménagement d'une miellerie</t>
  </si>
  <si>
    <t>AAP n°12 canne banane: Plantation de vitroplants de banane 2023 sur 6,86 ha (ramenés à 6,76 ha)</t>
  </si>
  <si>
    <t>Diversification de l'exploitation EARL TENOS en 2023</t>
  </si>
  <si>
    <t>Irrigation Fonds Moustiques - Plan de relance FEADER</t>
  </si>
  <si>
    <t>Plantation de 3,46 ha de canne à sucre et acquisition de matériel</t>
  </si>
  <si>
    <t>Nouvel installé - Acquisitiond'un tracteur polyvalent (150 cv), d'un atelier de récolte, et réalisation d'ouvrage pour optimiser la ressource en eau</t>
  </si>
  <si>
    <t>Relance FEADER-AAP N°10- Soutien aux système d'irrigations à la parcelle</t>
  </si>
  <si>
    <t>Développement d'une ferme en agroécologie</t>
  </si>
  <si>
    <t>Mécanisation d'une ferme permacole labellisée en agriculture</t>
  </si>
  <si>
    <t>Agencement d’un glacier et achat de matériels</t>
  </si>
  <si>
    <t>Agroforesterie: Une alternative pour une production saine, performante et résiliente</t>
  </si>
  <si>
    <t>Rénovation des batiment d'exploitation (JA)</t>
  </si>
  <si>
    <t>Rénovation d'un glacier</t>
  </si>
  <si>
    <t>Planation de 2 ha de canne à sucre</t>
  </si>
  <si>
    <t>Plantation de vitroplants banane et acquisition de matériel pour aménagement hangar et gestion mécanique de l'enherbement</t>
  </si>
  <si>
    <t>AAP n°10 irrigation à la parcelle: Amélioration du système irrigation - Plan de relance FEADER</t>
  </si>
  <si>
    <t>Diminution de la pénibilité du travail</t>
  </si>
  <si>
    <t>Acquisition de petits matériels pour l'amélioration des conditions de travail</t>
  </si>
  <si>
    <t>Equipement pour une exploitation en banane export et banane créole (JA)</t>
  </si>
  <si>
    <t xml:space="preserve">Création d'une exploitation en polyélevage (DJA) </t>
  </si>
  <si>
    <t>Modernisation de l’exploitation, Acquisition de matériels</t>
  </si>
  <si>
    <t>Acquisition de matériels de gestion mécanique de l’enherbement et plantation de vitroplants banane 2023-2024</t>
  </si>
  <si>
    <t>Projet pilote : Café d'Excellence à la Martinique : Installation d'un réseau contrôlé de caféières ' Arabica typica - (RELANCE)</t>
  </si>
  <si>
    <t xml:space="preserve">Matériel d’Etiquetage et Pose d’une Citerne </t>
  </si>
  <si>
    <t>Diminution de la pénibilité du travail et amélioration de l'accessibilité</t>
  </si>
  <si>
    <t>AAP n°13 canne banane : Plantation de 2,89 ha de vitroplants, modernisation du hangar et acquisition d'un broyeur en 2024</t>
  </si>
  <si>
    <t>AAP N°13 canne banane : Plantation sur 2,56 ha, création de traces et acquisition de matériel en 2024</t>
  </si>
  <si>
    <t>AAP N°13 canne banane : Mécanisation - Gestion de l'enherbement</t>
  </si>
  <si>
    <t>AAP n°13 Modernisation des exploitations agricoles dans les filières canne banane : Plantation de 50,18 ha de cannes et modernisation en 2024</t>
  </si>
  <si>
    <t>AAP n°13 canne banane : Plantation de Vitroplants de bananes 2024, acquisition de matériel de traitement</t>
  </si>
  <si>
    <t>AAP n°13 canne banane : Création de traces et acquisition de matériel visant à la modernisation de l'outil de production en 2024</t>
  </si>
  <si>
    <t>SAS AGRI CANNE</t>
  </si>
  <si>
    <t>ZONZON Roger</t>
  </si>
  <si>
    <t>PAVIOT Jean-Yves</t>
  </si>
  <si>
    <t>EARL PLANT &amp; FWI</t>
  </si>
  <si>
    <t>LOUIS-SIDNEY  Yoges</t>
  </si>
  <si>
    <t>NANCY Nicaise</t>
  </si>
  <si>
    <t>Plantation de 3,50 ha de cannes à sucre et acquisition de matériels</t>
  </si>
  <si>
    <t>Acquisition d'un tracteur agricole et d'une remorque de bananes et plantation de 0,27 ha de vitroplants bananes</t>
  </si>
  <si>
    <t>Plantation de 7,49 ha de canne à sucre en 2024 (ramenés à 7,18 ha)</t>
  </si>
  <si>
    <t>Plantation de 3 ha de bananes export</t>
  </si>
  <si>
    <t>Equipements pour une exploitation en verger, pépinière et maraicher</t>
  </si>
  <si>
    <t>Premiers investissments d'une exploitation agricole caractérisée par l'arboriculture fruitière</t>
  </si>
  <si>
    <t>Plantation de vitroplants de banane en 2024 et acquisition de matériel de traitement</t>
  </si>
  <si>
    <t>AAP n°9 Gestion de l’enherbement : Acquisition de matériel visant à la gestion de l’enherbement en 2021</t>
  </si>
  <si>
    <t>SARL SOCIETE NOUVELLE DES PANTATIONS CONCORDE (SNCP)</t>
  </si>
  <si>
    <t>SAS HABITATION BOCHET</t>
  </si>
  <si>
    <t>SARL AGRISMART</t>
  </si>
  <si>
    <t>AAP n°9 gestion de l'enherbement : Acquisition de matériel visant à la gestion de l'enherbement en 2021</t>
  </si>
  <si>
    <t xml:space="preserve">AAP n°9 gestion de l'enherbement : Gestion mécanique de l'enherbement </t>
  </si>
  <si>
    <t>AAP n°9 gestion de l'enherbement :  Matériel de désherbage mécanique 2021</t>
  </si>
  <si>
    <t>AAP n°9 gestion de l'enherbement :  Acquisition de mat"riel de désherbage mécanique pour la culture de la canne à sucre</t>
  </si>
  <si>
    <t>AAP n°9 gestion de l'enherbement: Gestion de l'enherbement 2021</t>
  </si>
  <si>
    <t>AAP n°10 irrigation à la parcelle: Irrigation des parcelles de canne à sucre - Plan de Relance FEADER</t>
  </si>
  <si>
    <t>AAP n°13 canne banane : Acquisition dd'équipements pour la culture de la canne</t>
  </si>
  <si>
    <t>AAP n°13 canne banane: plantation de 1,41 ha en 2025 et modernisation 2024</t>
  </si>
  <si>
    <t>AAP n°13 canne banane : plantation de 8,82 ha de banane, et modernisation 2024</t>
  </si>
  <si>
    <t>AAP n°13 canne banane: Plantation de vitroplants 2024 - Traces - Récolte - Curage</t>
  </si>
  <si>
    <t>AAP n°13 canne banane: Modernisation du hangar et acquisition d'une remorque à bananes en 2024</t>
  </si>
  <si>
    <t>AAP n°13 canne banane: Acquisition de matériel visant à la modernisation de l'outil de production en 2024</t>
  </si>
  <si>
    <t>SAS HABITATION ASSIER</t>
  </si>
  <si>
    <t>LEOPOLD Hubert</t>
  </si>
  <si>
    <t>PAVIOT Dominique</t>
  </si>
  <si>
    <t>DEMONIERE Jean Jaurès</t>
  </si>
  <si>
    <t>LEOPOLD Adrien</t>
  </si>
  <si>
    <t>SARL PERPIGNA CANNES</t>
  </si>
  <si>
    <t>GRIFFIT Daniel</t>
  </si>
  <si>
    <t>CAZEAU Gérard</t>
  </si>
  <si>
    <t>AAP n°13 canne banane: Acquisition de l'équipement de récolte et de post récolte de banane en 2024</t>
  </si>
  <si>
    <t>AAP n°13 canne banane: Projet d'investissement agricole en 2024 de l'HABITATION ASSIER: Amélioration foncière et acquisition de matériel agricole</t>
  </si>
  <si>
    <t>AAP n°13 canne banane : Acquisition de l'équipement de récolte et de post récolte de banane en 2024</t>
  </si>
  <si>
    <t>Acquisition de matériels de gestion de l'enherbement et de traitement contre la cercosporiose</t>
  </si>
  <si>
    <t>Acquisition de matériels productifs pour relancer la ferme biologique PAVIOT</t>
  </si>
  <si>
    <t>Plantation de 2 hectares de canne à sucre</t>
  </si>
  <si>
    <t>Replantation des surfaces bananières et acquisition d’équipements à la ferme LEOPOLD</t>
  </si>
  <si>
    <t>Plantation de 12,63 ha de canne à sucre (ramenées à 12,53 ha)</t>
  </si>
  <si>
    <t>Introdution d'un atelier ovin dans le cadre d'une exploitation agricole maraichère et arboricole</t>
  </si>
  <si>
    <t>Acquisition de matériels pour la gestion mécanique de l'enherbement et d'un distributeur en composte 2024</t>
  </si>
  <si>
    <t>Acquisition de matériel et travaux liés à la prévention des risques inondation et érosion 2024</t>
  </si>
  <si>
    <t>Amélioration du travail du sol grâce à l'acquisition d'outils de travail du sol</t>
  </si>
  <si>
    <t xml:space="preserve">         </t>
  </si>
  <si>
    <t>Agroforesterie Péyi</t>
  </si>
  <si>
    <t>ASSOCIATION FRANÇAISE D’AGROFORESTERIE</t>
  </si>
  <si>
    <t>Contrôle et certification agriculture biologique d'une ferme en polyculture élevage pour produire sainement pour manger sainement</t>
  </si>
  <si>
    <t>Promotion de la destination Martinique et du Spiritourisme à travers la Transat Jacques Vabre</t>
  </si>
  <si>
    <t>CODERUM</t>
  </si>
  <si>
    <t>RELANCE FEADER - AAP N°10 - Soutien aux système d'irrigations à la parcelle: Irrigation CITEFI</t>
  </si>
  <si>
    <t>AAP n°13 canne banane: Investissements matériel de la SARL CITEFI</t>
  </si>
  <si>
    <t>Plantation de 1,60 ha de canne à sucre et acquisition de matériels</t>
  </si>
  <si>
    <t>DELEM Denis</t>
  </si>
  <si>
    <t>Nouveaux équipements pour une culture de dachines</t>
  </si>
  <si>
    <t>Plantation de vitroplants de bananne</t>
  </si>
  <si>
    <t>AAP n°13 canne banane : Amélioration foncière et acquisition de matériel en lien avec la gestion de l'enherbement, le traitement post-récolte, la récolte et le conditionnement des bananes en 2024</t>
  </si>
  <si>
    <t>SARL HORTIFRUITS</t>
  </si>
  <si>
    <t>AAP n°13 canne banane : Plantation de 1,29 ha de bananes et Modernisation 2024</t>
  </si>
  <si>
    <t>SAS PAQUEMAR</t>
  </si>
  <si>
    <t xml:space="preserve">AAP n°13 canne banane : Modernisation du hangar, amélioration foncière, acquisition de matériel en lien avec la gestion de l'enherbement, le traitement post-récolte et la récolte et le conditionnement des bananes en 2024 </t>
  </si>
  <si>
    <t>AAP n°13 canne banane :  Plantation de 7,21 ha de canne à sucre et acquisition de matériel agricole</t>
  </si>
  <si>
    <t>AAP n°13 canne banane : Amélioration foncière et acquisition de matériel en lien avec la gestionde l'enherbement, le traitement post-récolte, la récolte et le conditionnement des bananes en 2024</t>
  </si>
  <si>
    <t>AAP n°13 canne banane : Plantation de 4,62 ha de vitroplants en 2025</t>
  </si>
  <si>
    <t>AAP n°13 canne banane : Plantation de 2,18  ha de vitroplants, modernisation du hangar et acquisition d'équipement en 2024</t>
  </si>
  <si>
    <t>AAP n°13 canne banane : Acquisition de matériel de gestion mécanique de l'enherbement, de gestion cercosporiose, de récolte et champ</t>
  </si>
  <si>
    <t>AAP n°13 canne banane : Plantation de 3,45 ha de vitroplants, modernisation du hangar et acquisition d'équipement en 2024</t>
  </si>
  <si>
    <t>Equipement pour une exploitation maraîchère (JA)</t>
  </si>
  <si>
    <t>BABIN Sylvanise</t>
  </si>
  <si>
    <t>Création d'une exploitationt  en Maraîcher  et Verger (JA)</t>
  </si>
  <si>
    <t>BALLANDRAS Ulric Xavier</t>
  </si>
  <si>
    <t xml:space="preserve">Plantation de cannes et acquisition de matériels de gestion de l’enherbement et de traitement </t>
  </si>
  <si>
    <t xml:space="preserve">SARL LOCATRA </t>
  </si>
  <si>
    <t>Création d’une exploitation en verger végétale (JA)</t>
  </si>
  <si>
    <t>AAP n°10 irrigation à la parcelle : Modernisation du système d'irrigation  - Plan de Relance FEADER</t>
  </si>
  <si>
    <t>AAP n°13 canne banane : Plantation de 3,30 ha de banane (ramenée à 3,20 ha) et modernisation du hangar en 2024</t>
  </si>
  <si>
    <t xml:space="preserve">AAP n°13 canne banane : Plantation de 3,50 ha de vitroplants, modernisation du hangar et acquisition d’équipement en 2024 </t>
  </si>
  <si>
    <t>AAP n°13 canne banane : Acquisition de matériel de récoltes, aménagement station de conditionnement et réalisation de traces agricoles</t>
  </si>
  <si>
    <t>AAP n°13 canne banane : Plantation 15,77 ha  de vitroplants banane  (ramenés à 14,20 ha) et 19,24 ha et de cannes ( ramenés à 18,38 ha) en 2024</t>
  </si>
  <si>
    <t>Plantation de banane 2022 sur 22,94 ha (ramenée à 17,47 ha)</t>
  </si>
  <si>
    <t>AAP n°13 canne banane : Investissements matériels</t>
  </si>
  <si>
    <t>AAP n°13 canne banane : Plantation de vitroplants de bananiers, acquisition de matériel de récole</t>
  </si>
  <si>
    <t>AAPn°13 canne banane : Amélioration foncière, plantation de 7,11 ha de bananes et acquisition de matériel agricole 2024</t>
  </si>
  <si>
    <t>AAPn°13 canne banane : Plantation canne 2024</t>
  </si>
  <si>
    <t>AAP n°13 canne banane : Plantation de 27 ha de cannes (ramenés à 22,62 ha) en 2024</t>
  </si>
  <si>
    <t>AAPn°13 canne banane : canne banane : Vitroplant 2024 - Trace - Récolte</t>
  </si>
  <si>
    <t>Relance FEADER: AAP 10 Irrigation - Irrigation 2022</t>
  </si>
  <si>
    <t>SAS (ex SARL) PAQUEMAR</t>
  </si>
  <si>
    <t>AAP n°13 canne banane : plantation 2024 (9,50 ha  ramenés à 9,37 ha)</t>
  </si>
  <si>
    <t>Modernisation 2024</t>
  </si>
  <si>
    <t>Plantation de haies antiérosives sur l'exploitation agricole de la Montagne-Pelée - Plan de Relance FEADER</t>
  </si>
  <si>
    <t>SA EXPLOITATION AGRICOLE DE LA MONTAGNE PELEE (E.AM.P)</t>
  </si>
  <si>
    <t>Plantation de haies antiérosives sur l'exploitation agricole de la Basse-Pointe - Plan de Relance FEADER</t>
  </si>
  <si>
    <t>SAS EXPLOITATION AGRICOLE DE LA BASSE-POINTE (E.A.B.P)</t>
  </si>
  <si>
    <t>Plan de Relance FEADER-Création d'une unité de transformation de fruits et légumes en farine (poudre)</t>
  </si>
  <si>
    <t>SARL MANIOQUERIE DU NORD</t>
  </si>
  <si>
    <t>FEADER Relance: Amélioration des qualités gustatives d'un pétillant de prune de Cythère local</t>
  </si>
  <si>
    <t>Plantations de haies sur le domaine Les Trois Rivières - Plan de relance FEADER</t>
  </si>
  <si>
    <t>SAS DISTILLERIES AGRICOLES DE SAINTE-LUCE (DASL)</t>
  </si>
  <si>
    <t>TINAUT Zoé</t>
  </si>
  <si>
    <t>BATARDOT Elsa</t>
  </si>
  <si>
    <t>ROSALIE Jimmy</t>
  </si>
  <si>
    <t xml:space="preserve">Développement d’une exploitation maraichère </t>
  </si>
  <si>
    <t>JEAN-LOUIS Jordan</t>
  </si>
  <si>
    <t>Réfection du chemin rural du quartier La Plaine</t>
  </si>
  <si>
    <t>COMMUNE DES TROIS-ILETS</t>
  </si>
  <si>
    <t>Optimisation de la méthode analytique pour la caractérisation des vins et jus de canne pour la production des rhums agricoles AOC Martiniquais - FEADER Relance</t>
  </si>
  <si>
    <t>PRAJET Benjamin</t>
  </si>
  <si>
    <t>Acquisition d'équipements liés à la gestion de l'enherbement</t>
  </si>
  <si>
    <t>SAS Héritiers Crassous de MEDEUIL</t>
  </si>
  <si>
    <t>Equipements pour exploitation en maraîcher (JA)</t>
  </si>
  <si>
    <t>Matériel désherbage 2021-Vitroplants 2024 (9,56 ha) traces- récolte</t>
  </si>
  <si>
    <t>Gestion enherbement sous bananeraie</t>
  </si>
  <si>
    <t>Acquisition d'outils de travail du sol de désherbage mécanique et d'une citerne d'eau mobile et d'équipements de stockage</t>
  </si>
  <si>
    <t>EARL DACOU</t>
  </si>
  <si>
    <t>Mécanisation de l'enherbement</t>
  </si>
  <si>
    <t>Gestion de  l'enherbement 2021</t>
  </si>
  <si>
    <t>AAP n°13 canne banane: Plantation de 9,86 ha de vitroplants en 2024 et modernisation de la station de conditionnement de banane</t>
  </si>
  <si>
    <t>SARL BAUREGARD</t>
  </si>
  <si>
    <t>SEJEAN Jessy</t>
  </si>
  <si>
    <t>Mise en place d'une production arboricole</t>
  </si>
  <si>
    <t>Accroisement de la valeur ajoutée des produits agricoles relevant de l'annexe 1 du traité</t>
  </si>
  <si>
    <t xml:space="preserve">Aide aux états membres touchés par des catastrophes naturelles survenues à partir du 1er janvier 2024 </t>
  </si>
  <si>
    <t>Investissement dans un logiciel de gestion agricole et de transformation visant à l'amélioration de la productivité et le suivi optimisé des flux de la Distillerie La Favorite (Relance FEADER)</t>
  </si>
  <si>
    <t>Acquisition de matériels destinés à la gestion de l'enherbement</t>
  </si>
  <si>
    <t>SARL S.E.A</t>
  </si>
  <si>
    <t>Acquisition d'un tracteur fruitier dans le cadre de la gestion de l'enherbement</t>
  </si>
  <si>
    <t>Acquisition de matériel en diversification et augmentation de la surface en diversification</t>
  </si>
  <si>
    <t>Etude de valorisation du patrimoine naturel et culturel de la Donis : Porte d’entrée de la Forêt d’Exception des Volcans de Martinique</t>
  </si>
  <si>
    <t xml:space="preserve"> AAP n°13 canne banane : Plantation de 26,11 ha
vitroplants banane (ramenée à 3,84 ha) et de 3,85 ha de cannes (ramenée à 2,79 ha) en 2024</t>
  </si>
  <si>
    <t xml:space="preserve">SARL BELLEVUE SAINTE-MARIE </t>
  </si>
  <si>
    <t xml:space="preserve"> Plantation de 18,57 ha de canne à sucre (ramenés à 7,94 ha) et acquisition de matériels</t>
  </si>
  <si>
    <t>Production de plants maraichers et acquisition de matériels</t>
  </si>
  <si>
    <t>EARL CROFILS</t>
  </si>
  <si>
    <t>Création d'une Exploitation en maraîtcher et verger</t>
  </si>
  <si>
    <t>EARL TERRE MERVEILLEUSE</t>
  </si>
  <si>
    <t>Contrôle en agriculture biologique d'une ferme diversifiée Les Jardins de Kali'na</t>
  </si>
  <si>
    <t>Aménagement d'une miellerie à RIVIERE-SALEE</t>
  </si>
  <si>
    <t xml:space="preserve">ELISABETH Evelyne </t>
  </si>
  <si>
    <t>Acquisition de matériels d'entretien</t>
  </si>
  <si>
    <t>FC ROSETTE SCEA</t>
  </si>
  <si>
    <t>Amélioration et modernisation du système de traçabilité du conditionnement de melons issus de la culture locale (FEADER RELANCE)</t>
  </si>
  <si>
    <t>CARAIBES MELONNIERS</t>
  </si>
  <si>
    <t>Modernisation de meublés de tourisme : YPS</t>
  </si>
  <si>
    <t>YPS SAS</t>
  </si>
  <si>
    <t>Modernisation des process de traçabilité de l'atelier de découpe et de la commercialisation (Relance FEADER)</t>
  </si>
  <si>
    <t>COOPERATIVE DES ELEVEURS DE MARTINIQUE (CODEM)</t>
  </si>
  <si>
    <t>AAP n°13 canne banane: Plantation vitroplants de banane en 2024 (3,76 ha ),réalisation de traces agricoles et aménagement station de conditionnement</t>
  </si>
  <si>
    <t>AAP n°13 canne banane : Plantation vitroplants sur 4,47 ha (ramenée à 4,32 ha) et investissements matériels</t>
  </si>
  <si>
    <t xml:space="preserve">SARL LITTLE
</t>
  </si>
  <si>
    <t>Lutte contre l'enherbement et la cercosporiose – Plantation vitroplants banane sur 10,70 ha (ramenés à 10,59 ha)</t>
  </si>
  <si>
    <t>Plantation de vitroplants bananes sur 14,87 ha, réalisation de traces agricoles et acquisition de matériels, champs et hangar</t>
  </si>
  <si>
    <t>SARL HABITATION JARDIN CLEMENT</t>
  </si>
  <si>
    <t>AAP n° 13 canne banane :  Plantation de 11,10 ha de banane et modernisation 2024 à 2025</t>
  </si>
  <si>
    <t>Plantation de vitroplants banane sur  18,05 ha et investissements 2021</t>
  </si>
  <si>
    <t>SAS EXPLOITATION AGRICOLE
 PETIT MORNE</t>
  </si>
  <si>
    <t>Projet de collecte, de stockage d'eau pluviale et de création d'un système d'irrigation par énergie solaire</t>
  </si>
  <si>
    <t>Plantation de 4,00 hectares de canne à sucre et acquisition de matériels</t>
  </si>
  <si>
    <t>LEPINGUE Laurent</t>
  </si>
  <si>
    <t xml:space="preserve">SOCIETE COOPERATIVE AGRICOLE CAPRINS OVINS DE LA MARTINIQUE (SCACOM)
</t>
  </si>
  <si>
    <t>Liste de 216 exploitants agricoles</t>
  </si>
  <si>
    <t>MESURE 23 - Liste de 216 exploitants agricoles</t>
  </si>
  <si>
    <t>Liste de 2 structures collectives commercialisant la production agricole de leurs adhérents</t>
  </si>
  <si>
    <t>MESURE 23 - Liste de 2 structures collectives</t>
  </si>
  <si>
    <t>97 479,76</t>
  </si>
  <si>
    <t>AAP02 - Conseils spécialisés en élevage ovin et caprins</t>
  </si>
  <si>
    <t>Plan de relance FEADER : Travaux, équipements complémentaires</t>
  </si>
  <si>
    <t>SARL ZIZOUNE</t>
  </si>
  <si>
    <t>Plan de relance FEADER : Modernisation du système de remplissage du moulin et acquisition d'une station de filtration</t>
  </si>
  <si>
    <t>Modernisation des équipements de la SARL PLANTATION ANDIDI</t>
  </si>
  <si>
    <t>SARL PLANTATION ANDIDI</t>
  </si>
  <si>
    <t>Plantation d'un verger et équipements divers</t>
  </si>
  <si>
    <t>BOLO Fabrice</t>
  </si>
  <si>
    <t>Développement d'un rucher et rénovation d'une miellerie</t>
  </si>
  <si>
    <t>SAS "NGC AGRO CONCEPT"</t>
  </si>
  <si>
    <t>Modernisation des activités d'une exploitation en polyculture élevage (JA)</t>
  </si>
  <si>
    <t>Acquisition de palox et de matériels de manutention</t>
  </si>
  <si>
    <t>SAS BANAMART</t>
  </si>
  <si>
    <t>Développement d'une exploitation en polyculture élevage - LE TERROIR SAINTANNAIS</t>
  </si>
  <si>
    <t>SASU TERROIR SAINTANNAIS</t>
  </si>
  <si>
    <t>Participation au salon International de l'Agriculture de Paris SIA 2024 et promotion des Rhums Agricoles de la Martinique</t>
  </si>
  <si>
    <t>SYNDICAT DE DEFENSE AOC RHUM AGRICOLE DE MARTINIQUE (SDAORAM)</t>
  </si>
  <si>
    <t>Participation au salon International de l'Agriculture de Paris SIA 2025 et promotion des Rhums Agricoles de la Martinique</t>
  </si>
  <si>
    <t>SSYNDICAT DE DEFENSE AOC RHUM AGRICOLE DE MARTINIQUE (SDAORAM)</t>
  </si>
  <si>
    <t>Aide pour la diversification des activités économiques vers des activités non-agricoles</t>
  </si>
  <si>
    <t>Boucherie ambulante</t>
  </si>
  <si>
    <t>ADELE Jordan</t>
  </si>
  <si>
    <t>Soutien aux projets des groupes opérationnels au PEI</t>
  </si>
  <si>
    <t>APIC'TROOPIC: Sélection de reines pour l'amélioration d'une abeille PEYI</t>
  </si>
  <si>
    <t>Renov'Action Bio Kai</t>
  </si>
  <si>
    <t>Léon TISGRA</t>
  </si>
  <si>
    <t>Promotion de la destination Martinique et du Spiritourisme à travers la Transat Jacques Vabre (Edition 2021)</t>
  </si>
  <si>
    <t>Modernisation de la ferme du Haut Grand Bé en vue d'une mise en production et d'une adaptation à un accompagnement au développement personnel en nature</t>
  </si>
  <si>
    <t>ZIE Sandra</t>
  </si>
  <si>
    <t>Aide pour la diversification des activités économique vers des activités non-agricoles</t>
  </si>
  <si>
    <t xml:space="preserve">Construction de 2 lodges T2 en zone rurale </t>
  </si>
  <si>
    <t>SAS J2LN</t>
  </si>
  <si>
    <t>Acquisition de matériel de désherbage mécanique</t>
  </si>
  <si>
    <t>MARNY Muriel</t>
  </si>
  <si>
    <t>Plantation cannes sur 12,02 ha (ramenés à 11,84 ha)</t>
  </si>
  <si>
    <t>Accroissement de la valeur ajoutée des produits agricoles relevant de l’annexe 1 du traité</t>
  </si>
  <si>
    <t>RMAR040225CT0970001</t>
  </si>
  <si>
    <t>Modernisation des abattoirs de Martinique</t>
  </si>
  <si>
    <t>Aide  au démarrage d'entreprises pour les activités non-agricoles dans les zones rurales</t>
  </si>
  <si>
    <t>Aide au démarrage de la SARL DIAMANT'INN</t>
  </si>
  <si>
    <t>SARL DIAMANT'INN</t>
  </si>
  <si>
    <t>Création d'un éco-hébergement pour la SARL DIAMANT'INN</t>
  </si>
  <si>
    <t>Développement d'une unité de restauration</t>
  </si>
  <si>
    <t>FAIS TA PIZZA</t>
  </si>
  <si>
    <t>Travaux visant sur la RD10, la mise en sécurité du franchissement de la Rivière de Pères sur le territoire de la commune de SAINT-PIERRE</t>
  </si>
  <si>
    <t>Aménagemnt de la voie de Petit Macabou au Vauclin</t>
  </si>
  <si>
    <t>Travaux de récetion de la route de Vapeur EST 1 (Phase 1)</t>
  </si>
  <si>
    <t>COMMUNE DU FRANCOIS</t>
  </si>
  <si>
    <t>Amélioration et sécurisation des chemins d'accès Périnelle et Moulinier</t>
  </si>
  <si>
    <t>COMMUNE DU MORNE-ROUGE</t>
  </si>
  <si>
    <t>Amélioration ou développement d'infrastructures routières à etites échelle en zone rurale</t>
  </si>
  <si>
    <t>Travaux de réfection des voiries rurales des quartiers Belle Etoile et Beaujolais</t>
  </si>
  <si>
    <t>LA VILLE DU VAUCLIN</t>
  </si>
  <si>
    <t>Travaux de réfection partielle de la chaussée au quartier Morne Acajou – Chemin RECLAIR (Phase n°1)</t>
  </si>
  <si>
    <t>Projet FEWOS - Mise en œuvre de la phase de maturation</t>
  </si>
  <si>
    <t>Mise en œuvre phase 1 de la plateforme mutualisée (Pavillon 2)</t>
  </si>
  <si>
    <t>Plantation de vitroplants banane sur 9,84 ha (ramenés à 3,51 ha) en 2019 - AAP n°4 canne-banane</t>
  </si>
  <si>
    <t xml:space="preserve">FONDS </t>
  </si>
  <si>
    <t>UE</t>
  </si>
  <si>
    <t>Liste des bénéficiares FEADER 
2014-2022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</si>
</sst>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#,##0.00\ &quot;€&quot;"/>
    <numFmt numFmtId="166" formatCode="#,##0.00_ ;\-#,##0.00\ "/>
    <numFmt numFmtId="167" formatCode="[$-40C]General"/>
    <numFmt numFmtId="168" formatCode="#,##0.00_ ;[Red]\-#,##0.00\ "/>
    <numFmt numFmtId="169" formatCode="#,##0.00000\ &quot;€&quot;"/>
    <numFmt numFmtId="170" formatCode="#,##0.00\ &quot;€&quot;;[Red]#,##0.00\ &quot;€&quot;"/>
    <numFmt numFmtId="172" formatCode="#,##0.00;[Red]#,##0.00"/>
    <numFmt numFmtId="173" formatCode="#,##0.00&quot; 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201F1E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5B9BD5"/>
        <bgColor rgb="FF969696"/>
      </patternFill>
    </fill>
    <fill>
      <patternFill patternType="solid">
        <fgColor rgb="FFFF33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10" borderId="0" applyBorder="0" applyProtection="0"/>
    <xf numFmtId="0" fontId="5" fillId="0" borderId="0"/>
    <xf numFmtId="167" fontId="6" fillId="0" borderId="0" applyBorder="0" applyProtection="0"/>
  </cellStyleXfs>
  <cellXfs count="707">
    <xf numFmtId="0" fontId="0" fillId="0" borderId="0" xfId="0"/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Border="1"/>
    <xf numFmtId="166" fontId="3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left" vertical="center" wrapText="1"/>
    </xf>
    <xf numFmtId="165" fontId="7" fillId="6" borderId="13" xfId="0" applyNumberFormat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165" fontId="8" fillId="6" borderId="13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/>
    </xf>
    <xf numFmtId="165" fontId="8" fillId="6" borderId="4" xfId="0" applyNumberFormat="1" applyFont="1" applyFill="1" applyBorder="1" applyAlignment="1">
      <alignment horizontal="center" vertical="center" wrapText="1"/>
    </xf>
    <xf numFmtId="165" fontId="8" fillId="6" borderId="13" xfId="3" applyNumberFormat="1" applyFont="1" applyFill="1" applyBorder="1" applyAlignment="1">
      <alignment horizontal="center" vertical="center" wrapText="1"/>
    </xf>
    <xf numFmtId="165" fontId="8" fillId="6" borderId="13" xfId="3" applyNumberFormat="1" applyFont="1" applyFill="1" applyBorder="1" applyAlignment="1">
      <alignment horizontal="center" vertical="center"/>
    </xf>
    <xf numFmtId="165" fontId="7" fillId="0" borderId="13" xfId="3" applyNumberFormat="1" applyFont="1" applyFill="1" applyBorder="1" applyAlignment="1">
      <alignment horizontal="center" vertical="center"/>
    </xf>
    <xf numFmtId="7" fontId="8" fillId="6" borderId="13" xfId="0" applyNumberFormat="1" applyFont="1" applyFill="1" applyBorder="1" applyAlignment="1">
      <alignment horizontal="center" vertical="center" wrapText="1"/>
    </xf>
    <xf numFmtId="39" fontId="8" fillId="0" borderId="13" xfId="0" applyNumberFormat="1" applyFont="1" applyFill="1" applyBorder="1" applyAlignment="1">
      <alignment horizontal="center" vertical="center" wrapText="1"/>
    </xf>
    <xf numFmtId="7" fontId="8" fillId="0" borderId="13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right" vertical="center"/>
    </xf>
    <xf numFmtId="165" fontId="8" fillId="0" borderId="13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right" vertical="center" wrapText="1"/>
    </xf>
    <xf numFmtId="165" fontId="7" fillId="0" borderId="13" xfId="3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right" vertical="center" wrapText="1"/>
    </xf>
    <xf numFmtId="165" fontId="7" fillId="0" borderId="4" xfId="3" applyNumberFormat="1" applyFont="1" applyFill="1" applyBorder="1" applyAlignment="1">
      <alignment horizontal="right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0" fontId="7" fillId="0" borderId="7" xfId="3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165" fontId="8" fillId="6" borderId="7" xfId="0" applyNumberFormat="1" applyFont="1" applyFill="1" applyBorder="1" applyAlignment="1">
      <alignment horizontal="right" vertical="center" wrapText="1"/>
    </xf>
    <xf numFmtId="165" fontId="8" fillId="6" borderId="13" xfId="0" applyNumberFormat="1" applyFont="1" applyFill="1" applyBorder="1" applyAlignment="1">
      <alignment horizontal="right" vertical="center" wrapText="1"/>
    </xf>
    <xf numFmtId="1" fontId="3" fillId="3" borderId="0" xfId="0" applyNumberFormat="1" applyFont="1" applyFill="1" applyAlignment="1">
      <alignment horizontal="right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165" fontId="8" fillId="0" borderId="22" xfId="3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3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165" fontId="8" fillId="0" borderId="24" xfId="3" applyNumberFormat="1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7" fillId="0" borderId="23" xfId="3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1" fontId="8" fillId="0" borderId="22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Border="1"/>
    <xf numFmtId="0" fontId="8" fillId="0" borderId="4" xfId="0" applyFont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/>
    </xf>
    <xf numFmtId="7" fontId="8" fillId="0" borderId="13" xfId="0" applyNumberFormat="1" applyFont="1" applyFill="1" applyBorder="1" applyAlignment="1">
      <alignment horizontal="right" vertical="center" wrapText="1"/>
    </xf>
    <xf numFmtId="173" fontId="8" fillId="0" borderId="13" xfId="0" applyNumberFormat="1" applyFont="1" applyBorder="1" applyAlignment="1">
      <alignment horizontal="right" vertical="center" wrapText="1"/>
    </xf>
    <xf numFmtId="173" fontId="7" fillId="6" borderId="7" xfId="0" applyNumberFormat="1" applyFont="1" applyFill="1" applyBorder="1" applyAlignment="1">
      <alignment horizontal="right" vertical="center" wrapText="1"/>
    </xf>
    <xf numFmtId="173" fontId="7" fillId="0" borderId="7" xfId="0" applyNumberFormat="1" applyFont="1" applyBorder="1" applyAlignment="1">
      <alignment horizontal="right" vertical="center" wrapText="1"/>
    </xf>
    <xf numFmtId="165" fontId="8" fillId="0" borderId="13" xfId="3" applyNumberFormat="1" applyFont="1" applyFill="1" applyBorder="1" applyAlignment="1">
      <alignment horizontal="right" vertical="center" wrapText="1"/>
    </xf>
    <xf numFmtId="165" fontId="7" fillId="0" borderId="13" xfId="0" applyNumberFormat="1" applyFont="1" applyFill="1" applyBorder="1" applyAlignment="1">
      <alignment horizontal="right" vertical="center" wrapText="1"/>
    </xf>
    <xf numFmtId="165" fontId="8" fillId="0" borderId="7" xfId="0" applyNumberFormat="1" applyFont="1" applyFill="1" applyBorder="1" applyAlignment="1">
      <alignment horizontal="right" vertical="center" wrapText="1"/>
    </xf>
    <xf numFmtId="7" fontId="7" fillId="0" borderId="13" xfId="3" applyNumberFormat="1" applyFont="1" applyFill="1" applyBorder="1" applyAlignment="1">
      <alignment horizontal="right" vertical="center"/>
    </xf>
    <xf numFmtId="165" fontId="7" fillId="6" borderId="13" xfId="3" applyNumberFormat="1" applyFont="1" applyFill="1" applyBorder="1" applyAlignment="1">
      <alignment horizontal="right" vertical="center"/>
    </xf>
    <xf numFmtId="165" fontId="8" fillId="0" borderId="7" xfId="3" applyNumberFormat="1" applyFont="1" applyFill="1" applyBorder="1" applyAlignment="1">
      <alignment horizontal="right" vertical="center"/>
    </xf>
    <xf numFmtId="165" fontId="7" fillId="6" borderId="13" xfId="3" applyNumberFormat="1" applyFont="1" applyFill="1" applyBorder="1" applyAlignment="1">
      <alignment horizontal="right" vertical="center" wrapText="1"/>
    </xf>
    <xf numFmtId="165" fontId="7" fillId="0" borderId="13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Fill="1" applyBorder="1" applyAlignment="1">
      <alignment horizontal="right" vertical="center" wrapText="1"/>
    </xf>
    <xf numFmtId="0" fontId="8" fillId="0" borderId="23" xfId="0" applyFont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165" fontId="8" fillId="0" borderId="26" xfId="3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6" xfId="0" applyFont="1" applyFill="1" applyBorder="1" applyAlignment="1">
      <alignment vertical="center" wrapText="1"/>
    </xf>
    <xf numFmtId="10" fontId="8" fillId="0" borderId="13" xfId="0" applyNumberFormat="1" applyFont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8" fillId="0" borderId="27" xfId="0" applyNumberFormat="1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165" fontId="8" fillId="0" borderId="27" xfId="0" applyNumberFormat="1" applyFont="1" applyFill="1" applyBorder="1" applyAlignment="1">
      <alignment horizontal="right" vertical="center" wrapText="1"/>
    </xf>
    <xf numFmtId="165" fontId="7" fillId="0" borderId="27" xfId="3" applyNumberFormat="1" applyFont="1" applyFill="1" applyBorder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7" fontId="8" fillId="0" borderId="13" xfId="3" applyNumberFormat="1" applyFont="1" applyFill="1" applyBorder="1" applyAlignment="1">
      <alignment horizontal="right" vertical="center"/>
    </xf>
    <xf numFmtId="165" fontId="7" fillId="0" borderId="27" xfId="3" applyNumberFormat="1" applyFont="1" applyFill="1" applyBorder="1" applyAlignment="1">
      <alignment horizontal="right" vertical="center" wrapText="1"/>
    </xf>
    <xf numFmtId="0" fontId="7" fillId="0" borderId="27" xfId="3" applyFont="1" applyFill="1" applyBorder="1" applyAlignment="1">
      <alignment horizontal="center" vertical="center" wrapText="1"/>
    </xf>
    <xf numFmtId="0" fontId="7" fillId="0" borderId="27" xfId="3" applyFont="1" applyFill="1" applyBorder="1" applyAlignment="1">
      <alignment horizontal="left" vertical="center" wrapText="1"/>
    </xf>
    <xf numFmtId="165" fontId="8" fillId="0" borderId="27" xfId="0" applyNumberFormat="1" applyFont="1" applyBorder="1" applyAlignment="1">
      <alignment horizontal="center" vertical="center"/>
    </xf>
    <xf numFmtId="165" fontId="7" fillId="0" borderId="27" xfId="1" applyNumberFormat="1" applyFont="1" applyFill="1" applyBorder="1" applyAlignment="1">
      <alignment horizontal="right" vertical="center"/>
    </xf>
    <xf numFmtId="7" fontId="7" fillId="0" borderId="27" xfId="3" applyNumberFormat="1" applyFont="1" applyFill="1" applyBorder="1" applyAlignment="1">
      <alignment horizontal="right" vertical="center"/>
    </xf>
    <xf numFmtId="0" fontId="7" fillId="0" borderId="27" xfId="3" applyFont="1" applyFill="1" applyBorder="1" applyAlignment="1">
      <alignment vertical="center" wrapText="1"/>
    </xf>
    <xf numFmtId="165" fontId="8" fillId="0" borderId="27" xfId="1" applyNumberFormat="1" applyFont="1" applyFill="1" applyBorder="1" applyAlignment="1">
      <alignment horizontal="right" vertical="center" wrapText="1"/>
    </xf>
    <xf numFmtId="165" fontId="7" fillId="0" borderId="27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Fill="1" applyAlignment="1">
      <alignment horizontal="right" vertical="center" wrapText="1"/>
    </xf>
    <xf numFmtId="7" fontId="8" fillId="0" borderId="27" xfId="0" applyNumberFormat="1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vertical="center" wrapText="1"/>
    </xf>
    <xf numFmtId="1" fontId="8" fillId="0" borderId="23" xfId="0" applyNumberFormat="1" applyFont="1" applyFill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7" fillId="0" borderId="28" xfId="3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165" fontId="8" fillId="0" borderId="28" xfId="0" applyNumberFormat="1" applyFont="1" applyFill="1" applyBorder="1" applyAlignment="1">
      <alignment horizontal="right" vertical="center" wrapText="1"/>
    </xf>
    <xf numFmtId="165" fontId="7" fillId="0" borderId="28" xfId="0" applyNumberFormat="1" applyFont="1" applyFill="1" applyBorder="1" applyAlignment="1">
      <alignment horizontal="right" vertical="center" wrapText="1"/>
    </xf>
    <xf numFmtId="165" fontId="8" fillId="0" borderId="28" xfId="3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28" xfId="0" applyNumberFormat="1" applyFont="1" applyFill="1" applyBorder="1" applyAlignment="1">
      <alignment vertical="center" wrapText="1"/>
    </xf>
    <xf numFmtId="165" fontId="7" fillId="0" borderId="28" xfId="0" applyNumberFormat="1" applyFont="1" applyFill="1" applyBorder="1" applyAlignment="1">
      <alignment vertical="center" wrapText="1"/>
    </xf>
    <xf numFmtId="7" fontId="8" fillId="0" borderId="28" xfId="0" applyNumberFormat="1" applyFont="1" applyFill="1" applyBorder="1" applyAlignment="1">
      <alignment horizontal="right" vertical="center"/>
    </xf>
    <xf numFmtId="165" fontId="8" fillId="0" borderId="28" xfId="0" applyNumberFormat="1" applyFont="1" applyFill="1" applyBorder="1" applyAlignment="1">
      <alignment horizontal="center" vertical="center" wrapText="1"/>
    </xf>
    <xf numFmtId="165" fontId="7" fillId="0" borderId="28" xfId="3" applyNumberFormat="1" applyFont="1" applyFill="1" applyBorder="1" applyAlignment="1">
      <alignment horizontal="right" vertical="center"/>
    </xf>
    <xf numFmtId="165" fontId="7" fillId="0" borderId="28" xfId="3" applyNumberFormat="1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horizontal="center" vertical="center"/>
    </xf>
    <xf numFmtId="165" fontId="7" fillId="0" borderId="28" xfId="3" applyNumberFormat="1" applyFont="1" applyFill="1" applyBorder="1" applyAlignment="1">
      <alignment horizontal="right" vertical="center" wrapText="1"/>
    </xf>
    <xf numFmtId="7" fontId="7" fillId="0" borderId="28" xfId="3" applyNumberFormat="1" applyFont="1" applyFill="1" applyBorder="1" applyAlignment="1">
      <alignment horizontal="right" vertical="center"/>
    </xf>
    <xf numFmtId="14" fontId="7" fillId="0" borderId="23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0" fontId="8" fillId="0" borderId="23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10" fontId="8" fillId="0" borderId="3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right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/>
    <xf numFmtId="0" fontId="8" fillId="0" borderId="6" xfId="0" applyFont="1" applyFill="1" applyBorder="1"/>
    <xf numFmtId="4" fontId="7" fillId="5" borderId="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/>
    <xf numFmtId="49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165" fontId="8" fillId="0" borderId="7" xfId="0" applyNumberFormat="1" applyFont="1" applyFill="1" applyBorder="1" applyAlignment="1">
      <alignment horizontal="center" vertical="center"/>
    </xf>
    <xf numFmtId="10" fontId="8" fillId="0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Border="1"/>
    <xf numFmtId="4" fontId="8" fillId="0" borderId="0" xfId="0" applyNumberFormat="1" applyFont="1"/>
    <xf numFmtId="49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5" fontId="11" fillId="0" borderId="0" xfId="0" applyNumberFormat="1" applyFont="1" applyBorder="1"/>
    <xf numFmtId="49" fontId="8" fillId="6" borderId="1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7" fontId="8" fillId="0" borderId="6" xfId="0" applyNumberFormat="1" applyFont="1" applyBorder="1"/>
    <xf numFmtId="7" fontId="8" fillId="0" borderId="0" xfId="0" applyNumberFormat="1" applyFont="1"/>
    <xf numFmtId="0" fontId="8" fillId="0" borderId="0" xfId="0" applyFont="1" applyFill="1"/>
    <xf numFmtId="0" fontId="8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left" vertical="center" wrapText="1"/>
    </xf>
    <xf numFmtId="0" fontId="7" fillId="0" borderId="9" xfId="3" applyFont="1" applyFill="1" applyBorder="1" applyAlignment="1">
      <alignment horizontal="center" vertical="center" wrapText="1"/>
    </xf>
    <xf numFmtId="165" fontId="7" fillId="0" borderId="10" xfId="3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165" fontId="7" fillId="0" borderId="9" xfId="3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right" vertical="center" wrapText="1"/>
    </xf>
    <xf numFmtId="7" fontId="8" fillId="0" borderId="3" xfId="0" applyNumberFormat="1" applyFont="1" applyFill="1" applyBorder="1" applyAlignment="1">
      <alignment wrapText="1"/>
    </xf>
    <xf numFmtId="7" fontId="8" fillId="0" borderId="0" xfId="0" applyNumberFormat="1" applyFont="1" applyFill="1"/>
    <xf numFmtId="14" fontId="8" fillId="5" borderId="3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wrapText="1"/>
    </xf>
    <xf numFmtId="0" fontId="8" fillId="8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/>
    <xf numFmtId="0" fontId="8" fillId="0" borderId="12" xfId="0" applyFont="1" applyFill="1" applyBorder="1" applyAlignment="1">
      <alignment wrapText="1"/>
    </xf>
    <xf numFmtId="4" fontId="9" fillId="5" borderId="0" xfId="0" applyNumberFormat="1" applyFont="1" applyFill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/>
    </xf>
    <xf numFmtId="10" fontId="8" fillId="0" borderId="1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6" fontId="7" fillId="5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/>
    <xf numFmtId="166" fontId="7" fillId="5" borderId="0" xfId="0" applyNumberFormat="1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7" fillId="0" borderId="15" xfId="3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0" fontId="7" fillId="0" borderId="13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14" fontId="7" fillId="5" borderId="13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7" fillId="0" borderId="13" xfId="3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7" fillId="6" borderId="17" xfId="3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3" applyFont="1" applyFill="1" applyBorder="1" applyAlignment="1">
      <alignment horizontal="left" vertical="center" wrapText="1"/>
    </xf>
    <xf numFmtId="165" fontId="8" fillId="0" borderId="17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center"/>
    </xf>
    <xf numFmtId="0" fontId="8" fillId="0" borderId="13" xfId="0" applyFont="1" applyFill="1" applyBorder="1"/>
    <xf numFmtId="0" fontId="7" fillId="6" borderId="13" xfId="3" applyFont="1" applyFill="1" applyBorder="1" applyAlignment="1">
      <alignment horizontal="center" vertical="center" wrapText="1"/>
    </xf>
    <xf numFmtId="14" fontId="8" fillId="6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13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left" vertical="center" wrapText="1"/>
    </xf>
    <xf numFmtId="1" fontId="8" fillId="5" borderId="12" xfId="0" applyNumberFormat="1" applyFont="1" applyFill="1" applyBorder="1" applyAlignment="1">
      <alignment horizontal="right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right" vertical="center" wrapText="1"/>
    </xf>
    <xf numFmtId="1" fontId="7" fillId="5" borderId="12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9" fontId="7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49" fontId="7" fillId="0" borderId="13" xfId="3" applyNumberFormat="1" applyFont="1" applyFill="1" applyBorder="1" applyAlignment="1">
      <alignment horizontal="center" vertical="center" wrapText="1"/>
    </xf>
    <xf numFmtId="49" fontId="8" fillId="0" borderId="13" xfId="3" applyNumberFormat="1" applyFont="1" applyFill="1" applyBorder="1" applyAlignment="1">
      <alignment horizontal="center" vertical="center" wrapText="1"/>
    </xf>
    <xf numFmtId="7" fontId="8" fillId="0" borderId="13" xfId="0" applyNumberFormat="1" applyFont="1" applyFill="1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 wrapText="1"/>
    </xf>
    <xf numFmtId="7" fontId="8" fillId="0" borderId="13" xfId="0" applyNumberFormat="1" applyFont="1" applyBorder="1" applyAlignment="1">
      <alignment wrapText="1"/>
    </xf>
    <xf numFmtId="0" fontId="14" fillId="0" borderId="13" xfId="0" applyFont="1" applyBorder="1" applyAlignment="1">
      <alignment horizontal="left" vertical="center" wrapText="1"/>
    </xf>
    <xf numFmtId="49" fontId="8" fillId="6" borderId="13" xfId="0" applyNumberFormat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165" fontId="8" fillId="6" borderId="13" xfId="0" applyNumberFormat="1" applyFont="1" applyFill="1" applyBorder="1" applyAlignment="1">
      <alignment horizontal="center" vertical="center"/>
    </xf>
    <xf numFmtId="10" fontId="8" fillId="6" borderId="13" xfId="0" applyNumberFormat="1" applyFont="1" applyFill="1" applyBorder="1" applyAlignment="1">
      <alignment horizontal="center" vertical="center"/>
    </xf>
    <xf numFmtId="165" fontId="7" fillId="0" borderId="13" xfId="3" applyNumberFormat="1" applyFont="1" applyFill="1" applyBorder="1" applyAlignment="1">
      <alignment horizontal="center" vertical="center" wrapText="1"/>
    </xf>
    <xf numFmtId="14" fontId="7" fillId="6" borderId="13" xfId="0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14" fontId="8" fillId="6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/>
    <xf numFmtId="49" fontId="8" fillId="7" borderId="13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left" vertical="center" wrapText="1"/>
    </xf>
    <xf numFmtId="165" fontId="8" fillId="6" borderId="12" xfId="0" applyNumberFormat="1" applyFont="1" applyFill="1" applyBorder="1" applyAlignment="1">
      <alignment horizontal="center" vertical="center" wrapText="1"/>
    </xf>
    <xf numFmtId="49" fontId="7" fillId="0" borderId="13" xfId="4" applyNumberFormat="1" applyFont="1" applyFill="1" applyBorder="1" applyAlignment="1" applyProtection="1">
      <alignment horizontal="center" vertical="center" wrapText="1"/>
    </xf>
    <xf numFmtId="0" fontId="7" fillId="0" borderId="13" xfId="4" applyFont="1" applyFill="1" applyBorder="1" applyAlignment="1" applyProtection="1">
      <alignment horizontal="left" vertical="center" wrapText="1"/>
    </xf>
    <xf numFmtId="0" fontId="9" fillId="3" borderId="13" xfId="4" applyFont="1" applyFill="1" applyBorder="1" applyAlignment="1" applyProtection="1">
      <alignment horizontal="center" vertical="center" wrapText="1"/>
    </xf>
    <xf numFmtId="0" fontId="15" fillId="0" borderId="13" xfId="5" applyFont="1" applyBorder="1" applyAlignment="1">
      <alignment horizontal="left" vertical="center" wrapText="1"/>
    </xf>
    <xf numFmtId="0" fontId="15" fillId="0" borderId="13" xfId="5" applyFont="1" applyFill="1" applyBorder="1" applyAlignment="1">
      <alignment horizontal="center" vertical="center" wrapText="1"/>
    </xf>
    <xf numFmtId="8" fontId="8" fillId="0" borderId="13" xfId="0" applyNumberFormat="1" applyFont="1" applyBorder="1"/>
    <xf numFmtId="0" fontId="15" fillId="0" borderId="13" xfId="0" applyFont="1" applyBorder="1" applyAlignment="1">
      <alignment horizontal="left" vertical="center" wrapText="1"/>
    </xf>
    <xf numFmtId="165" fontId="15" fillId="0" borderId="13" xfId="5" applyNumberFormat="1" applyFont="1" applyBorder="1" applyAlignment="1">
      <alignment horizontal="center" vertical="center" wrapText="1"/>
    </xf>
    <xf numFmtId="165" fontId="7" fillId="0" borderId="13" xfId="5" applyNumberFormat="1" applyFont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9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165" fontId="8" fillId="0" borderId="13" xfId="3" applyNumberFormat="1" applyFont="1" applyFill="1" applyBorder="1" applyAlignment="1">
      <alignment horizontal="center" vertical="center" wrapText="1"/>
    </xf>
    <xf numFmtId="4" fontId="10" fillId="5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165" fontId="15" fillId="0" borderId="13" xfId="5" applyNumberFormat="1" applyFont="1" applyFill="1" applyBorder="1" applyAlignment="1">
      <alignment horizontal="center" vertical="center" wrapText="1"/>
    </xf>
    <xf numFmtId="165" fontId="7" fillId="0" borderId="13" xfId="5" applyNumberFormat="1" applyFont="1" applyFill="1" applyBorder="1" applyAlignment="1">
      <alignment horizontal="center" vertical="center" wrapText="1"/>
    </xf>
    <xf numFmtId="165" fontId="7" fillId="0" borderId="17" xfId="5" applyNumberFormat="1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10" fillId="9" borderId="13" xfId="0" applyFont="1" applyFill="1" applyBorder="1" applyAlignment="1">
      <alignment horizontal="center" vertical="center" wrapText="1"/>
    </xf>
    <xf numFmtId="4" fontId="8" fillId="5" borderId="0" xfId="0" applyNumberFormat="1" applyFont="1" applyFill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4" fontId="7" fillId="5" borderId="0" xfId="0" applyNumberFormat="1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5" fontId="7" fillId="8" borderId="13" xfId="0" applyNumberFormat="1" applyFont="1" applyFill="1" applyBorder="1" applyAlignment="1">
      <alignment horizontal="center" vertical="center" wrapText="1"/>
    </xf>
    <xf numFmtId="14" fontId="7" fillId="8" borderId="13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/>
    <xf numFmtId="167" fontId="7" fillId="0" borderId="13" xfId="6" applyFont="1" applyFill="1" applyBorder="1" applyAlignment="1" applyProtection="1">
      <alignment horizontal="left" vertical="center" wrapText="1"/>
    </xf>
    <xf numFmtId="167" fontId="7" fillId="0" borderId="13" xfId="6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 wrapText="1"/>
    </xf>
    <xf numFmtId="49" fontId="7" fillId="0" borderId="13" xfId="6" applyNumberFormat="1" applyFont="1" applyFill="1" applyBorder="1" applyAlignment="1" applyProtection="1">
      <alignment horizontal="left" vertical="center" wrapText="1"/>
    </xf>
    <xf numFmtId="49" fontId="7" fillId="0" borderId="13" xfId="6" applyNumberFormat="1" applyFont="1" applyFill="1" applyBorder="1" applyAlignment="1" applyProtection="1">
      <alignment horizontal="center" vertical="center" wrapText="1"/>
    </xf>
    <xf numFmtId="165" fontId="16" fillId="12" borderId="13" xfId="0" applyNumberFormat="1" applyFont="1" applyFill="1" applyBorder="1" applyAlignment="1">
      <alignment horizontal="center" vertical="center"/>
    </xf>
    <xf numFmtId="165" fontId="7" fillId="12" borderId="13" xfId="0" applyNumberFormat="1" applyFont="1" applyFill="1" applyBorder="1" applyAlignment="1">
      <alignment horizontal="center" vertical="center" wrapText="1"/>
    </xf>
    <xf numFmtId="165" fontId="7" fillId="12" borderId="13" xfId="6" applyNumberFormat="1" applyFont="1" applyFill="1" applyBorder="1" applyAlignment="1" applyProtection="1">
      <alignment horizontal="center" vertical="center" wrapText="1"/>
    </xf>
    <xf numFmtId="14" fontId="7" fillId="12" borderId="13" xfId="0" applyNumberFormat="1" applyFont="1" applyFill="1" applyBorder="1" applyAlignment="1">
      <alignment horizontal="center" vertical="center" wrapText="1"/>
    </xf>
    <xf numFmtId="165" fontId="7" fillId="0" borderId="13" xfId="6" applyNumberFormat="1" applyFont="1" applyFill="1" applyBorder="1" applyAlignment="1" applyProtection="1">
      <alignment horizontal="center" vertical="center" wrapText="1"/>
    </xf>
    <xf numFmtId="14" fontId="7" fillId="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14" fontId="7" fillId="6" borderId="0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8" fontId="7" fillId="0" borderId="13" xfId="3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165" fontId="7" fillId="0" borderId="19" xfId="0" applyNumberFormat="1" applyFont="1" applyFill="1" applyBorder="1" applyAlignment="1">
      <alignment horizontal="center" vertical="center"/>
    </xf>
    <xf numFmtId="165" fontId="7" fillId="0" borderId="4" xfId="3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/>
    </xf>
    <xf numFmtId="10" fontId="7" fillId="0" borderId="7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165" fontId="11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7" fontId="8" fillId="0" borderId="0" xfId="0" applyNumberFormat="1" applyFont="1" applyFill="1" applyBorder="1"/>
    <xf numFmtId="4" fontId="8" fillId="5" borderId="17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/>
    </xf>
    <xf numFmtId="167" fontId="7" fillId="0" borderId="0" xfId="6" applyFont="1" applyFill="1" applyBorder="1" applyAlignment="1" applyProtection="1">
      <alignment horizontal="center" vertical="center" wrapText="1"/>
    </xf>
    <xf numFmtId="4" fontId="8" fillId="5" borderId="0" xfId="0" applyNumberFormat="1" applyFont="1" applyFill="1" applyBorder="1" applyAlignment="1">
      <alignment horizontal="center" vertical="center" wrapText="1"/>
    </xf>
    <xf numFmtId="0" fontId="8" fillId="0" borderId="3" xfId="0" applyFont="1" applyBorder="1"/>
    <xf numFmtId="8" fontId="8" fillId="0" borderId="12" xfId="0" applyNumberFormat="1" applyFont="1" applyBorder="1"/>
    <xf numFmtId="165" fontId="7" fillId="0" borderId="3" xfId="0" applyNumberFormat="1" applyFont="1" applyFill="1" applyBorder="1" applyAlignment="1">
      <alignment horizontal="center" vertical="center"/>
    </xf>
    <xf numFmtId="10" fontId="8" fillId="6" borderId="13" xfId="0" applyNumberFormat="1" applyFont="1" applyFill="1" applyBorder="1" applyAlignment="1">
      <alignment horizontal="center" vertical="center" wrapText="1"/>
    </xf>
    <xf numFmtId="4" fontId="8" fillId="5" borderId="13" xfId="0" applyNumberFormat="1" applyFont="1" applyFill="1" applyBorder="1" applyAlignment="1">
      <alignment horizontal="center" vertical="center" wrapText="1"/>
    </xf>
    <xf numFmtId="165" fontId="8" fillId="0" borderId="19" xfId="0" applyNumberFormat="1" applyFont="1" applyFill="1" applyBorder="1" applyAlignment="1">
      <alignment horizontal="center" vertical="center" wrapText="1"/>
    </xf>
    <xf numFmtId="165" fontId="7" fillId="0" borderId="19" xfId="0" applyNumberFormat="1" applyFont="1" applyFill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19" xfId="0" applyNumberFormat="1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center" vertical="center" wrapText="1"/>
    </xf>
    <xf numFmtId="165" fontId="8" fillId="0" borderId="4" xfId="3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6" borderId="13" xfId="3" applyFont="1" applyFill="1" applyBorder="1" applyAlignment="1">
      <alignment horizontal="left" vertical="center" wrapText="1"/>
    </xf>
    <xf numFmtId="0" fontId="8" fillId="6" borderId="13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7" fillId="6" borderId="7" xfId="3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/>
    </xf>
    <xf numFmtId="0" fontId="8" fillId="0" borderId="5" xfId="0" applyFont="1" applyBorder="1"/>
    <xf numFmtId="7" fontId="8" fillId="0" borderId="0" xfId="0" applyNumberFormat="1" applyFont="1" applyBorder="1"/>
    <xf numFmtId="0" fontId="15" fillId="0" borderId="13" xfId="0" applyFont="1" applyBorder="1" applyAlignment="1">
      <alignment horizontal="center" vertical="center" wrapText="1"/>
    </xf>
    <xf numFmtId="0" fontId="15" fillId="0" borderId="13" xfId="5" applyFont="1" applyFill="1" applyBorder="1" applyAlignment="1">
      <alignment horizontal="left" vertical="center" wrapText="1"/>
    </xf>
    <xf numFmtId="4" fontId="10" fillId="5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4" fontId="8" fillId="5" borderId="12" xfId="0" applyNumberFormat="1" applyFont="1" applyFill="1" applyBorder="1" applyAlignment="1">
      <alignment horizontal="center"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165" fontId="11" fillId="0" borderId="13" xfId="0" applyNumberFormat="1" applyFont="1" applyFill="1" applyBorder="1"/>
    <xf numFmtId="165" fontId="11" fillId="0" borderId="13" xfId="0" applyNumberFormat="1" applyFont="1" applyBorder="1"/>
    <xf numFmtId="165" fontId="8" fillId="0" borderId="12" xfId="3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right" vertical="center" wrapText="1"/>
    </xf>
    <xf numFmtId="165" fontId="7" fillId="6" borderId="12" xfId="0" applyNumberFormat="1" applyFont="1" applyFill="1" applyBorder="1" applyAlignment="1">
      <alignment horizontal="center" vertical="center" wrapText="1"/>
    </xf>
    <xf numFmtId="165" fontId="7" fillId="6" borderId="13" xfId="0" applyNumberFormat="1" applyFont="1" applyFill="1" applyBorder="1" applyAlignment="1">
      <alignment horizontal="center" vertical="center"/>
    </xf>
    <xf numFmtId="10" fontId="7" fillId="6" borderId="13" xfId="0" applyNumberFormat="1" applyFont="1" applyFill="1" applyBorder="1" applyAlignment="1">
      <alignment horizontal="center" vertical="center"/>
    </xf>
    <xf numFmtId="1" fontId="8" fillId="3" borderId="13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65" fontId="11" fillId="0" borderId="17" xfId="0" applyNumberFormat="1" applyFont="1" applyBorder="1"/>
    <xf numFmtId="0" fontId="8" fillId="0" borderId="17" xfId="0" applyFont="1" applyBorder="1"/>
    <xf numFmtId="7" fontId="8" fillId="0" borderId="17" xfId="0" applyNumberFormat="1" applyFont="1" applyBorder="1"/>
    <xf numFmtId="49" fontId="8" fillId="0" borderId="4" xfId="3" applyNumberFormat="1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7" fontId="8" fillId="0" borderId="13" xfId="0" applyNumberFormat="1" applyFont="1" applyBorder="1"/>
    <xf numFmtId="165" fontId="7" fillId="0" borderId="0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8" fillId="8" borderId="7" xfId="0" applyFont="1" applyFill="1" applyBorder="1" applyAlignment="1">
      <alignment horizontal="left" vertical="center" wrapText="1"/>
    </xf>
    <xf numFmtId="4" fontId="7" fillId="5" borderId="13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165" fontId="17" fillId="0" borderId="13" xfId="0" applyNumberFormat="1" applyFont="1" applyFill="1" applyBorder="1" applyAlignment="1">
      <alignment horizontal="center" vertical="center" wrapText="1"/>
    </xf>
    <xf numFmtId="49" fontId="8" fillId="6" borderId="13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169" fontId="8" fillId="0" borderId="13" xfId="0" applyNumberFormat="1" applyFont="1" applyFill="1" applyBorder="1" applyAlignment="1">
      <alignment horizontal="center" vertical="center"/>
    </xf>
    <xf numFmtId="0" fontId="18" fillId="0" borderId="13" xfId="0" applyFont="1" applyFill="1" applyBorder="1"/>
    <xf numFmtId="4" fontId="9" fillId="5" borderId="0" xfId="0" applyNumberFormat="1" applyFont="1" applyFill="1" applyBorder="1" applyAlignment="1">
      <alignment horizontal="center" vertical="center" wrapText="1"/>
    </xf>
    <xf numFmtId="4" fontId="9" fillId="5" borderId="13" xfId="0" applyNumberFormat="1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49" fontId="7" fillId="0" borderId="4" xfId="4" applyNumberFormat="1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/>
    <xf numFmtId="49" fontId="7" fillId="0" borderId="13" xfId="0" applyNumberFormat="1" applyFont="1" applyBorder="1" applyAlignment="1">
      <alignment horizontal="center" vertical="center" wrapText="1"/>
    </xf>
    <xf numFmtId="7" fontId="7" fillId="0" borderId="13" xfId="3" applyNumberFormat="1" applyFont="1" applyFill="1" applyBorder="1" applyAlignment="1">
      <alignment horizontal="center" vertical="center" wrapText="1"/>
    </xf>
    <xf numFmtId="7" fontId="7" fillId="0" borderId="13" xfId="3" applyNumberFormat="1" applyFont="1" applyFill="1" applyBorder="1" applyAlignment="1">
      <alignment horizontal="left" vertical="center" wrapText="1"/>
    </xf>
    <xf numFmtId="7" fontId="9" fillId="3" borderId="13" xfId="3" applyNumberFormat="1" applyFont="1" applyFill="1" applyBorder="1" applyAlignment="1">
      <alignment horizontal="center" vertical="center" wrapText="1"/>
    </xf>
    <xf numFmtId="7" fontId="8" fillId="0" borderId="13" xfId="0" applyNumberFormat="1" applyFont="1" applyFill="1" applyBorder="1"/>
    <xf numFmtId="0" fontId="8" fillId="0" borderId="0" xfId="0" applyFont="1" applyFill="1" applyBorder="1" applyAlignment="1">
      <alignment vertical="center"/>
    </xf>
    <xf numFmtId="165" fontId="8" fillId="0" borderId="13" xfId="0" applyNumberFormat="1" applyFont="1" applyFill="1" applyBorder="1"/>
    <xf numFmtId="0" fontId="8" fillId="0" borderId="13" xfId="0" applyFont="1" applyFill="1" applyBorder="1" applyAlignment="1">
      <alignment vertical="center"/>
    </xf>
    <xf numFmtId="14" fontId="8" fillId="5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" fontId="8" fillId="6" borderId="13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7" fontId="7" fillId="6" borderId="13" xfId="0" applyNumberFormat="1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right" vertical="center"/>
    </xf>
    <xf numFmtId="0" fontId="8" fillId="6" borderId="13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right" vertical="center"/>
    </xf>
    <xf numFmtId="1" fontId="8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165" fontId="8" fillId="6" borderId="4" xfId="0" applyNumberFormat="1" applyFont="1" applyFill="1" applyBorder="1" applyAlignment="1">
      <alignment horizontal="center" vertical="center"/>
    </xf>
    <xf numFmtId="10" fontId="8" fillId="6" borderId="4" xfId="0" applyNumberFormat="1" applyFont="1" applyFill="1" applyBorder="1" applyAlignment="1">
      <alignment horizontal="center" vertical="center"/>
    </xf>
    <xf numFmtId="7" fontId="7" fillId="6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vertical="center" wrapText="1"/>
    </xf>
    <xf numFmtId="44" fontId="8" fillId="0" borderId="13" xfId="1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44" fontId="8" fillId="0" borderId="4" xfId="1" applyFont="1" applyBorder="1" applyAlignment="1">
      <alignment horizontal="center" vertical="center"/>
    </xf>
    <xf numFmtId="7" fontId="8" fillId="0" borderId="4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44" fontId="8" fillId="0" borderId="13" xfId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left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44" fontId="8" fillId="6" borderId="13" xfId="1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vertical="center" wrapText="1"/>
    </xf>
    <xf numFmtId="8" fontId="8" fillId="6" borderId="13" xfId="1" applyNumberFormat="1" applyFont="1" applyFill="1" applyBorder="1" applyAlignment="1">
      <alignment horizontal="center" vertical="center"/>
    </xf>
    <xf numFmtId="170" fontId="8" fillId="6" borderId="13" xfId="0" applyNumberFormat="1" applyFont="1" applyFill="1" applyBorder="1" applyAlignment="1">
      <alignment horizontal="center" vertical="center" wrapText="1"/>
    </xf>
    <xf numFmtId="170" fontId="8" fillId="0" borderId="13" xfId="0" applyNumberFormat="1" applyFont="1" applyFill="1" applyBorder="1" applyAlignment="1">
      <alignment horizontal="center" vertical="center" wrapText="1"/>
    </xf>
    <xf numFmtId="1" fontId="8" fillId="11" borderId="13" xfId="0" applyNumberFormat="1" applyFont="1" applyFill="1" applyBorder="1" applyAlignment="1">
      <alignment horizontal="right" vertical="center"/>
    </xf>
    <xf numFmtId="0" fontId="10" fillId="0" borderId="13" xfId="0" applyFont="1" applyFill="1" applyBorder="1"/>
    <xf numFmtId="7" fontId="8" fillId="0" borderId="13" xfId="0" applyNumberFormat="1" applyFont="1" applyFill="1" applyBorder="1" applyAlignment="1">
      <alignment horizontal="center" vertical="center"/>
    </xf>
    <xf numFmtId="8" fontId="8" fillId="0" borderId="13" xfId="1" applyNumberFormat="1" applyFont="1" applyFill="1" applyBorder="1" applyAlignment="1">
      <alignment horizontal="center" vertical="center"/>
    </xf>
    <xf numFmtId="7" fontId="8" fillId="0" borderId="4" xfId="0" applyNumberFormat="1" applyFont="1" applyFill="1" applyBorder="1" applyAlignment="1">
      <alignment horizontal="center" vertical="center"/>
    </xf>
    <xf numFmtId="44" fontId="8" fillId="0" borderId="4" xfId="1" applyFont="1" applyFill="1" applyBorder="1" applyAlignment="1">
      <alignment horizontal="center" vertical="center"/>
    </xf>
    <xf numFmtId="170" fontId="10" fillId="6" borderId="1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44" fontId="8" fillId="6" borderId="4" xfId="1" applyFont="1" applyFill="1" applyBorder="1" applyAlignment="1">
      <alignment horizontal="center" vertical="center"/>
    </xf>
    <xf numFmtId="7" fontId="8" fillId="6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165" fontId="8" fillId="6" borderId="7" xfId="0" applyNumberFormat="1" applyFont="1" applyFill="1" applyBorder="1" applyAlignment="1">
      <alignment horizontal="center" vertical="center" wrapText="1"/>
    </xf>
    <xf numFmtId="7" fontId="8" fillId="6" borderId="7" xfId="0" applyNumberFormat="1" applyFont="1" applyFill="1" applyBorder="1" applyAlignment="1">
      <alignment horizontal="center" vertical="center" wrapText="1"/>
    </xf>
    <xf numFmtId="165" fontId="7" fillId="6" borderId="13" xfId="3" applyNumberFormat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70" fontId="8" fillId="0" borderId="13" xfId="0" applyNumberFormat="1" applyFont="1" applyFill="1" applyBorder="1" applyAlignment="1">
      <alignment horizontal="center" vertical="center"/>
    </xf>
    <xf numFmtId="170" fontId="7" fillId="0" borderId="13" xfId="3" applyNumberFormat="1" applyFont="1" applyFill="1" applyBorder="1" applyAlignment="1">
      <alignment horizontal="center" vertical="center" wrapText="1"/>
    </xf>
    <xf numFmtId="170" fontId="7" fillId="0" borderId="13" xfId="3" applyNumberFormat="1" applyFont="1" applyFill="1" applyBorder="1" applyAlignment="1">
      <alignment horizontal="center" vertical="center"/>
    </xf>
    <xf numFmtId="172" fontId="7" fillId="0" borderId="13" xfId="3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vertical="center" wrapText="1"/>
    </xf>
    <xf numFmtId="10" fontId="8" fillId="0" borderId="13" xfId="2" applyNumberFormat="1" applyFont="1" applyFill="1" applyBorder="1" applyAlignment="1">
      <alignment horizontal="center" vertical="center"/>
    </xf>
    <xf numFmtId="10" fontId="8" fillId="0" borderId="4" xfId="2" applyNumberFormat="1" applyFont="1" applyFill="1" applyBorder="1" applyAlignment="1">
      <alignment horizontal="center"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0" borderId="4" xfId="3" applyNumberFormat="1" applyFont="1" applyFill="1" applyBorder="1" applyAlignment="1">
      <alignment horizontal="center" vertical="center"/>
    </xf>
    <xf numFmtId="165" fontId="8" fillId="6" borderId="4" xfId="3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left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5" fontId="7" fillId="6" borderId="13" xfId="3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65" fontId="7" fillId="0" borderId="4" xfId="3" applyNumberFormat="1" applyFont="1" applyFill="1" applyBorder="1" applyAlignment="1">
      <alignment horizontal="center" vertical="center"/>
    </xf>
    <xf numFmtId="165" fontId="10" fillId="6" borderId="13" xfId="0" applyNumberFormat="1" applyFont="1" applyFill="1" applyBorder="1" applyAlignment="1">
      <alignment horizontal="center" vertical="center" wrapText="1"/>
    </xf>
    <xf numFmtId="7" fontId="10" fillId="6" borderId="13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6" borderId="4" xfId="3" applyFont="1" applyFill="1" applyBorder="1" applyAlignment="1">
      <alignment vertical="center" wrapText="1"/>
    </xf>
    <xf numFmtId="0" fontId="8" fillId="6" borderId="13" xfId="3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6" borderId="7" xfId="3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8" fillId="6" borderId="13" xfId="0" applyNumberFormat="1" applyFont="1" applyFill="1" applyBorder="1" applyAlignment="1">
      <alignment horizontal="center" vertical="center" wrapText="1"/>
    </xf>
    <xf numFmtId="0" fontId="8" fillId="6" borderId="13" xfId="3" applyFont="1" applyFill="1" applyBorder="1" applyAlignment="1">
      <alignment horizontal="left" vertical="top" wrapText="1"/>
    </xf>
    <xf numFmtId="170" fontId="8" fillId="0" borderId="13" xfId="0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170" fontId="7" fillId="0" borderId="13" xfId="0" applyNumberFormat="1" applyFont="1" applyFill="1" applyBorder="1" applyAlignment="1">
      <alignment horizontal="right" vertical="center" wrapText="1"/>
    </xf>
    <xf numFmtId="165" fontId="7" fillId="6" borderId="13" xfId="0" applyNumberFormat="1" applyFont="1" applyFill="1" applyBorder="1" applyAlignment="1">
      <alignment horizontal="right" vertical="center" wrapText="1"/>
    </xf>
    <xf numFmtId="170" fontId="7" fillId="6" borderId="13" xfId="0" applyNumberFormat="1" applyFont="1" applyFill="1" applyBorder="1" applyAlignment="1">
      <alignment horizontal="right" vertical="center" wrapText="1"/>
    </xf>
    <xf numFmtId="170" fontId="8" fillId="6" borderId="13" xfId="0" applyNumberFormat="1" applyFont="1" applyFill="1" applyBorder="1" applyAlignment="1">
      <alignment horizontal="right" vertical="center" wrapText="1"/>
    </xf>
    <xf numFmtId="165" fontId="8" fillId="6" borderId="4" xfId="3" applyNumberFormat="1" applyFont="1" applyFill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right" vertical="center"/>
    </xf>
    <xf numFmtId="0" fontId="8" fillId="6" borderId="23" xfId="3" applyFont="1" applyFill="1" applyBorder="1" applyAlignment="1">
      <alignment vertical="center" wrapText="1"/>
    </xf>
    <xf numFmtId="165" fontId="8" fillId="0" borderId="22" xfId="0" applyNumberFormat="1" applyFont="1" applyFill="1" applyBorder="1" applyAlignment="1">
      <alignment horizontal="right" vertical="center" wrapText="1"/>
    </xf>
    <xf numFmtId="165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65" fontId="8" fillId="6" borderId="22" xfId="0" applyNumberFormat="1" applyFont="1" applyFill="1" applyBorder="1" applyAlignment="1">
      <alignment horizontal="right" vertical="center" wrapText="1"/>
    </xf>
    <xf numFmtId="170" fontId="8" fillId="6" borderId="22" xfId="0" applyNumberFormat="1" applyFont="1" applyFill="1" applyBorder="1" applyAlignment="1">
      <alignment horizontal="right" vertical="center" wrapText="1"/>
    </xf>
    <xf numFmtId="173" fontId="8" fillId="0" borderId="27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left" vertical="center" wrapText="1"/>
    </xf>
    <xf numFmtId="173" fontId="7" fillId="0" borderId="27" xfId="0" applyNumberFormat="1" applyFont="1" applyBorder="1" applyAlignment="1">
      <alignment horizontal="right" vertical="center" wrapText="1"/>
    </xf>
    <xf numFmtId="1" fontId="8" fillId="0" borderId="28" xfId="0" applyNumberFormat="1" applyFont="1" applyFill="1" applyBorder="1" applyAlignment="1">
      <alignment horizontal="right" vertical="center"/>
    </xf>
    <xf numFmtId="0" fontId="8" fillId="0" borderId="28" xfId="0" applyFont="1" applyBorder="1" applyAlignment="1">
      <alignment vertical="center" wrapText="1"/>
    </xf>
    <xf numFmtId="7" fontId="7" fillId="0" borderId="28" xfId="3" applyNumberFormat="1" applyFont="1" applyFill="1" applyBorder="1" applyAlignment="1">
      <alignment vertical="center"/>
    </xf>
    <xf numFmtId="0" fontId="7" fillId="6" borderId="28" xfId="3" applyFont="1" applyFill="1" applyBorder="1" applyAlignment="1">
      <alignment vertical="center" wrapText="1"/>
    </xf>
    <xf numFmtId="0" fontId="7" fillId="6" borderId="28" xfId="0" applyFont="1" applyFill="1" applyBorder="1" applyAlignment="1">
      <alignment horizontal="left" vertical="center" wrapText="1"/>
    </xf>
    <xf numFmtId="165" fontId="7" fillId="6" borderId="29" xfId="0" applyNumberFormat="1" applyFont="1" applyFill="1" applyBorder="1" applyAlignment="1">
      <alignment horizontal="right" vertical="center" wrapText="1"/>
    </xf>
    <xf numFmtId="165" fontId="8" fillId="6" borderId="29" xfId="0" applyNumberFormat="1" applyFont="1" applyFill="1" applyBorder="1" applyAlignment="1">
      <alignment horizontal="right" vertical="center" wrapText="1"/>
    </xf>
    <xf numFmtId="7" fontId="7" fillId="6" borderId="29" xfId="3" applyNumberFormat="1" applyFont="1" applyFill="1" applyBorder="1" applyAlignment="1">
      <alignment vertical="center"/>
    </xf>
    <xf numFmtId="7" fontId="7" fillId="0" borderId="28" xfId="0" applyNumberFormat="1" applyFont="1" applyFill="1" applyBorder="1" applyAlignment="1">
      <alignment horizontal="right" vertical="center"/>
    </xf>
    <xf numFmtId="165" fontId="7" fillId="0" borderId="29" xfId="0" applyNumberFormat="1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vertical="center"/>
    </xf>
    <xf numFmtId="165" fontId="8" fillId="0" borderId="29" xfId="0" applyNumberFormat="1" applyFont="1" applyFill="1" applyBorder="1" applyAlignment="1">
      <alignment vertical="center" wrapText="1"/>
    </xf>
    <xf numFmtId="7" fontId="7" fillId="0" borderId="29" xfId="3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29" xfId="3" applyFont="1" applyFill="1" applyBorder="1" applyAlignment="1">
      <alignment vertical="center" wrapText="1"/>
    </xf>
    <xf numFmtId="165" fontId="8" fillId="6" borderId="29" xfId="0" applyNumberFormat="1" applyFont="1" applyFill="1" applyBorder="1" applyAlignment="1">
      <alignment vertical="center" wrapText="1"/>
    </xf>
    <xf numFmtId="1" fontId="8" fillId="0" borderId="30" xfId="0" applyNumberFormat="1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0" xfId="3" applyFont="1" applyFill="1" applyBorder="1" applyAlignment="1">
      <alignment horizontal="center" vertical="center" wrapText="1"/>
    </xf>
    <xf numFmtId="0" fontId="7" fillId="0" borderId="30" xfId="3" applyFont="1" applyFill="1" applyBorder="1" applyAlignment="1">
      <alignment vertical="center" wrapText="1"/>
    </xf>
    <xf numFmtId="0" fontId="7" fillId="0" borderId="30" xfId="3" applyFont="1" applyFill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right" vertical="center" wrapText="1"/>
    </xf>
    <xf numFmtId="165" fontId="8" fillId="0" borderId="30" xfId="0" applyNumberFormat="1" applyFont="1" applyFill="1" applyBorder="1" applyAlignment="1">
      <alignment vertical="center" wrapText="1"/>
    </xf>
    <xf numFmtId="7" fontId="7" fillId="0" borderId="30" xfId="3" applyNumberFormat="1" applyFont="1" applyFill="1" applyBorder="1" applyAlignment="1">
      <alignment vertical="center"/>
    </xf>
    <xf numFmtId="165" fontId="8" fillId="6" borderId="30" xfId="0" applyNumberFormat="1" applyFont="1" applyFill="1" applyBorder="1" applyAlignment="1">
      <alignment vertical="center" wrapText="1"/>
    </xf>
    <xf numFmtId="0" fontId="7" fillId="0" borderId="29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left" vertical="center" wrapText="1"/>
    </xf>
    <xf numFmtId="0" fontId="7" fillId="0" borderId="23" xfId="3" applyFont="1" applyFill="1" applyBorder="1" applyAlignment="1">
      <alignment horizontal="left" vertical="center" wrapText="1"/>
    </xf>
    <xf numFmtId="0" fontId="7" fillId="0" borderId="8" xfId="3" applyFont="1" applyFill="1" applyBorder="1" applyAlignment="1">
      <alignment vertical="center" wrapText="1"/>
    </xf>
    <xf numFmtId="0" fontId="7" fillId="0" borderId="8" xfId="3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vertical="center" wrapText="1"/>
    </xf>
    <xf numFmtId="165" fontId="8" fillId="0" borderId="23" xfId="0" applyNumberFormat="1" applyFont="1" applyFill="1" applyBorder="1" applyAlignment="1">
      <alignment vertical="center" wrapText="1"/>
    </xf>
    <xf numFmtId="7" fontId="7" fillId="0" borderId="23" xfId="3" applyNumberFormat="1" applyFont="1" applyFill="1" applyBorder="1" applyAlignment="1">
      <alignment vertical="center"/>
    </xf>
    <xf numFmtId="0" fontId="7" fillId="0" borderId="30" xfId="3" applyFont="1" applyFill="1" applyBorder="1" applyAlignment="1">
      <alignment horizontal="left" vertical="center" wrapText="1"/>
    </xf>
    <xf numFmtId="7" fontId="7" fillId="0" borderId="30" xfId="3" applyNumberFormat="1" applyFont="1" applyFill="1" applyBorder="1" applyAlignment="1">
      <alignment horizontal="right" vertical="center" wrapText="1"/>
    </xf>
    <xf numFmtId="7" fontId="7" fillId="0" borderId="8" xfId="3" applyNumberFormat="1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vertical="center" wrapText="1"/>
    </xf>
    <xf numFmtId="0" fontId="15" fillId="0" borderId="30" xfId="0" applyFont="1" applyBorder="1" applyAlignment="1">
      <alignment horizontal="left" vertical="center" wrapText="1"/>
    </xf>
    <xf numFmtId="0" fontId="7" fillId="0" borderId="7" xfId="3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right" vertical="center"/>
    </xf>
    <xf numFmtId="165" fontId="8" fillId="0" borderId="30" xfId="0" applyNumberFormat="1" applyFont="1" applyBorder="1" applyAlignment="1">
      <alignment horizontal="center" vertical="center"/>
    </xf>
    <xf numFmtId="1" fontId="19" fillId="14" borderId="4" xfId="0" applyNumberFormat="1" applyFont="1" applyFill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165" fontId="19" fillId="14" borderId="4" xfId="0" applyNumberFormat="1" applyFont="1" applyFill="1" applyBorder="1" applyAlignment="1">
      <alignment horizontal="center" vertical="center" wrapText="1"/>
    </xf>
    <xf numFmtId="0" fontId="19" fillId="14" borderId="5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vertical="center"/>
    </xf>
    <xf numFmtId="0" fontId="19" fillId="13" borderId="0" xfId="0" applyFont="1" applyFill="1" applyBorder="1" applyAlignment="1">
      <alignment vertical="center"/>
    </xf>
    <xf numFmtId="14" fontId="7" fillId="0" borderId="22" xfId="0" applyNumberFormat="1" applyFont="1" applyFill="1" applyBorder="1" applyAlignment="1">
      <alignment horizontal="center" vertical="center"/>
    </xf>
    <xf numFmtId="14" fontId="7" fillId="0" borderId="27" xfId="0" applyNumberFormat="1" applyFont="1" applyFill="1" applyBorder="1" applyAlignment="1">
      <alignment horizontal="center" vertical="center"/>
    </xf>
    <xf numFmtId="14" fontId="7" fillId="0" borderId="30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</cellXfs>
  <cellStyles count="7">
    <cellStyle name="Accent1" xfId="3" builtinId="29"/>
    <cellStyle name="Excel Built-in Normal 2" xfId="6"/>
    <cellStyle name="Monétaire" xfId="1" builtinId="4"/>
    <cellStyle name="Normal" xfId="0" builtinId="0"/>
    <cellStyle name="Normal 2" xfId="5"/>
    <cellStyle name="Pourcentage" xfId="2" builtinId="5"/>
    <cellStyle name="Texte explicatif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1452563</xdr:colOff>
      <xdr:row>0</xdr:row>
      <xdr:rowOff>116857</xdr:rowOff>
    </xdr:from>
    <xdr:to>
      <xdr:col>2</xdr:col>
      <xdr:colOff>325436</xdr:colOff>
      <xdr:row>0</xdr:row>
      <xdr:rowOff>1157918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116857"/>
          <a:ext cx="1452561" cy="1041061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126999</xdr:colOff>
      <xdr:row>0</xdr:row>
      <xdr:rowOff>182564</xdr:rowOff>
    </xdr:from>
    <xdr:to>
      <xdr:col>0</xdr:col>
      <xdr:colOff>1362534</xdr:colOff>
      <xdr:row>0</xdr:row>
      <xdr:rowOff>1047752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182564"/>
          <a:ext cx="1235535" cy="865188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0</xdr:row>
      <xdr:rowOff>341312</xdr:rowOff>
    </xdr:from>
    <xdr:to>
      <xdr:col>2</xdr:col>
      <xdr:colOff>1098369</xdr:colOff>
      <xdr:row>0</xdr:row>
      <xdr:rowOff>1000125</xdr:rowOff>
    </xdr:to>
    <xdr:pic>
      <xdr:nvPicPr>
        <xdr:cNvPr id="4" name="Image 3" descr="Obligations de publicité / Logos | Massif Centr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938" y="341312"/>
          <a:ext cx="876119" cy="65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ier-hctm2.ctmatinik.mq\partages\DFE\PILOTAGE\CTR-CPS%202014-2020\2022\Programmation%20d'avril%202022\Tableau%20r&#233;capitulatif%20des%20dossiers%20&#224;%20examiner%20en%20ITP%20du%2021%20av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ier-hctm2.ctmatinik.mq\partages\DFE\PILOTAGE\CTR-CPS%202014-2020\2022\Programmation%20de%20juin%202022\Tableau%20r&#233;cap%20dossiers%20&#224;%20examiner%20en%20ITP%20le%2021%20juin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ier-hctm2.ctmatinik.mq\partages\DFE\PILOTAGE\CTR-CPS%202014-2020\2022\Programmation%20de%20septembre%20BIS%202022\Tableau%20des%20op&#233;rations%20examin&#233;es%20en%20ITP%20du%2027%20septembr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ier-hctm2.ctmatinik.mq\partages\DFE\PILOTAGE\CTR-CPS%202014-2020\2022\Programmation%20de%20septembre%20BIS%202022\Tableau%20r&#233;capitulatif%20des%20op&#233;rations%20examin&#233;es%20en%20Conseil%20Ex&#233;cutif%20du%2009%20novembr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ier-hctm2.ctmatinik.mq\partages\DFE\PILOTAGE\CTR-CPS%202014-2020\2022\Programmation%20d'octobre%202022\Tableau%20r&#233;capitulatif%20des%20&#224;%20op&#233;rations%20examiner%20en%20ITP%20du%2025%20octobre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FE/PILOTAGE/CTR-CPS%202014-2020/2023/Programmation%20de%20juillet%202023/Tableau%20r&#233;capitulatif%20des%20op&#233;rations%20&#224;%20examiner%20en%20ITP%20du%2025%20juillet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FE/PILOTAGE/CTR-CPS%202014-2020/2024/Programmation%20d'avril%202024/Tableau%20r&#233;capitulatif%20des%20op&#233;rations%20&#224;%20examiner%20en%20Conseil%20Ex&#233;cutif%20du%2004%20juin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FE/PILOTAGE/CTR-CPS%202014-2020/2024/Programmation%20de%20mai%202024/Tableau%20r&#233;capitulatif%20des%20op&#233;rations%20&#224;%20examiner%20en%20ITP%20du%20%2030%20ma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P du 21042022 (PROVISOIRE)"/>
      <sheetName val="ITP du 21042022 (DEFINITIF)"/>
      <sheetName val="Tableau prép élue "/>
      <sheetName val="Tabl concl elue"/>
      <sheetName val="CE 09 MAI 2022"/>
      <sheetName val="AP 25 MAI 2022"/>
      <sheetName val="CE 08 JUIN 2022"/>
      <sheetName val="CE du 08 JUIN 2022"/>
      <sheetName val="AP du 28 JUIN 2022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 t="str">
            <v>Modernisation des exploitations agricoles</v>
          </cell>
          <cell r="D13" t="str">
            <v>RMAR040121DA0970183</v>
          </cell>
          <cell r="E13" t="str">
            <v>Plantations de vergers 2021 -2022 Pitayas, chadeks, mangue, abricots</v>
          </cell>
          <cell r="F13" t="str">
            <v>SCEA FERME PILOTE ECO MARTINIQUE</v>
          </cell>
          <cell r="M13">
            <v>65893.05</v>
          </cell>
          <cell r="P13">
            <v>29007.34</v>
          </cell>
          <cell r="S13">
            <v>0</v>
          </cell>
          <cell r="Y13">
            <v>5118.95</v>
          </cell>
          <cell r="AE13">
            <v>0</v>
          </cell>
          <cell r="AO13">
            <v>15052.76</v>
          </cell>
        </row>
        <row r="14">
          <cell r="C14" t="str">
            <v>Modernisation des exploitations agricoles</v>
          </cell>
          <cell r="D14" t="str">
            <v>RMAR040121DA0970133</v>
          </cell>
          <cell r="E14" t="str">
            <v>Maîtrise de l'enherbement sous verger diversifié grâce à un désherbage mécanique</v>
          </cell>
          <cell r="F14" t="str">
            <v xml:space="preserve">CHALONEC Cédrick </v>
          </cell>
          <cell r="M14">
            <v>25100</v>
          </cell>
          <cell r="P14">
            <v>16001.25</v>
          </cell>
          <cell r="S14">
            <v>2823.75</v>
          </cell>
          <cell r="Y14">
            <v>0</v>
          </cell>
          <cell r="AE14">
            <v>0</v>
          </cell>
          <cell r="AO14">
            <v>6275</v>
          </cell>
        </row>
        <row r="15">
          <cell r="C15" t="str">
            <v>Modernisation des exploitations agricoles</v>
          </cell>
          <cell r="D15" t="str">
            <v>RMAR040121DA0970193</v>
          </cell>
          <cell r="E15" t="str">
            <v xml:space="preserve">Conteneur de stockage pour une miellerie </v>
          </cell>
          <cell r="F15" t="str">
            <v>DUNO Dimitri</v>
          </cell>
          <cell r="M15">
            <v>40568</v>
          </cell>
          <cell r="P15">
            <v>25862.1</v>
          </cell>
          <cell r="S15">
            <v>0</v>
          </cell>
          <cell r="Y15">
            <v>4563.8999999999996</v>
          </cell>
          <cell r="AE15">
            <v>0</v>
          </cell>
          <cell r="AO15">
            <v>10142</v>
          </cell>
        </row>
        <row r="16">
          <cell r="C16" t="str">
            <v>Accompagnement du développement des petites exploitations</v>
          </cell>
          <cell r="D16" t="str">
            <v>RMAR060322DA0970002</v>
          </cell>
          <cell r="E16" t="str">
            <v>Maîtrise de l'enherbement et création d'une pépinière</v>
          </cell>
          <cell r="F16" t="str">
            <v xml:space="preserve">MARIE-LOUISE Séraphin </v>
          </cell>
          <cell r="M16">
            <v>12000</v>
          </cell>
          <cell r="P16">
            <v>10200</v>
          </cell>
          <cell r="S16">
            <v>1800</v>
          </cell>
          <cell r="Y16">
            <v>0</v>
          </cell>
          <cell r="AE16">
            <v>0</v>
          </cell>
          <cell r="AO16">
            <v>0</v>
          </cell>
        </row>
        <row r="17">
          <cell r="C17" t="str">
            <v>Accompagnement du développement des petites exploitations</v>
          </cell>
          <cell r="D17" t="str">
            <v>RMAR060322DA0970003</v>
          </cell>
          <cell r="E17" t="str">
            <v>Améliorer l'accueil et les conditions de travail du cannelier bio</v>
          </cell>
          <cell r="F17" t="str">
            <v xml:space="preserve">LISLET Félix </v>
          </cell>
          <cell r="M17">
            <v>12000</v>
          </cell>
          <cell r="P17">
            <v>10200</v>
          </cell>
          <cell r="S17">
            <v>1800</v>
          </cell>
          <cell r="Y17">
            <v>0</v>
          </cell>
          <cell r="AE17">
            <v>0</v>
          </cell>
          <cell r="AO17">
            <v>0</v>
          </cell>
        </row>
        <row r="18">
          <cell r="AE18">
            <v>0</v>
          </cell>
        </row>
        <row r="19">
          <cell r="AE19">
            <v>0</v>
          </cell>
        </row>
        <row r="20">
          <cell r="AE20">
            <v>0</v>
          </cell>
        </row>
        <row r="21">
          <cell r="AE21"/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TP du 21 juin 2022 PROVI"/>
      <sheetName val=" ITP du 21 juin 2022 DEF"/>
      <sheetName val="CE du 06 juillet 2022"/>
      <sheetName val="CE du 22 juillet 2022 "/>
      <sheetName val=" AP du 28 juillet 2022"/>
      <sheetName val="ITP du 24 05 2022 (2)"/>
      <sheetName val="ITP du 24 05 2022 (3)"/>
    </sheetNames>
    <sheetDataSet>
      <sheetData sheetId="0"/>
      <sheetData sheetId="1"/>
      <sheetData sheetId="2"/>
      <sheetData sheetId="3"/>
      <sheetData sheetId="4">
        <row r="14">
          <cell r="B14" t="str">
            <v>4.1.1</v>
          </cell>
        </row>
        <row r="15">
          <cell r="B15" t="str">
            <v>4.1.1</v>
          </cell>
        </row>
        <row r="16">
          <cell r="B16" t="str">
            <v>4.1.1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P DU 27septembre 2022 (PR (2"/>
      <sheetName val="ITP DU 27septembre 2022 DEF "/>
      <sheetName val="CE 11 OCTOBRE 2022"/>
      <sheetName val="AP 28 OCTOBRE 2022"/>
      <sheetName val="CE DU 09 NOVEMBRE 2022"/>
      <sheetName val="CE DU 09 NOVEMBRE 2022 (2)"/>
    </sheetNames>
    <sheetDataSet>
      <sheetData sheetId="0"/>
      <sheetData sheetId="1"/>
      <sheetData sheetId="2"/>
      <sheetData sheetId="3"/>
      <sheetData sheetId="4">
        <row r="15">
          <cell r="B15" t="str">
            <v>4.1.1</v>
          </cell>
          <cell r="E15" t="str">
            <v>AAP n°9 Gestion de l'enherbement : matériel de désherbage mécanique 2021</v>
          </cell>
          <cell r="P15">
            <v>36528.75</v>
          </cell>
          <cell r="S15">
            <v>0</v>
          </cell>
          <cell r="Y15">
            <v>6446.25</v>
          </cell>
          <cell r="AP15">
            <v>14325</v>
          </cell>
        </row>
        <row r="16">
          <cell r="B16" t="str">
            <v>4.1.1</v>
          </cell>
          <cell r="E16" t="str">
            <v>Matériels agricoles pour une exploitation en maraîcher</v>
          </cell>
          <cell r="P16">
            <v>58670.21</v>
          </cell>
          <cell r="S16">
            <v>0</v>
          </cell>
          <cell r="Y16">
            <v>10353.57</v>
          </cell>
          <cell r="AP16">
            <v>23007.93</v>
          </cell>
        </row>
        <row r="17">
          <cell r="E17" t="str">
            <v xml:space="preserve">AAP n°8 banane : plantation de vitroplants banane sur 5,64 ha (ramenés à 3,59 ha) en 2021 </v>
          </cell>
          <cell r="P17">
            <v>9970.77</v>
          </cell>
          <cell r="S17">
            <v>0</v>
          </cell>
          <cell r="Y17">
            <v>1759.55</v>
          </cell>
          <cell r="AP17">
            <v>11730.33</v>
          </cell>
        </row>
        <row r="19">
          <cell r="E19" t="str">
            <v>AAP n°8 canne/banane: Plantation de vitroplants de bananes 2021 (sur 6,94 ha)</v>
          </cell>
          <cell r="P19">
            <v>31514.98</v>
          </cell>
          <cell r="S19">
            <v>0</v>
          </cell>
          <cell r="Y19">
            <v>5561.47</v>
          </cell>
          <cell r="AP19">
            <v>27476.45</v>
          </cell>
        </row>
        <row r="20">
          <cell r="E20" t="str">
            <v>AAP N°9 Gestion de l'enherbement : gestion mécanique de l'enherbement</v>
          </cell>
          <cell r="P20">
            <v>31811.25</v>
          </cell>
          <cell r="S20">
            <v>0</v>
          </cell>
          <cell r="Y20">
            <v>5613.75</v>
          </cell>
          <cell r="AP20">
            <v>12475</v>
          </cell>
        </row>
        <row r="21">
          <cell r="E21" t="str">
            <v>AAP N°9 Gestion de l'enherbement : acquisition d'un tracteur fruitier et d'une coutelasseuse</v>
          </cell>
          <cell r="P21">
            <v>33405</v>
          </cell>
          <cell r="S21">
            <v>0</v>
          </cell>
          <cell r="Y21">
            <v>5895</v>
          </cell>
          <cell r="AP21">
            <v>13100</v>
          </cell>
        </row>
        <row r="22">
          <cell r="E22" t="str">
            <v>AAP n°9 Gestion de l’enherbement : Mécanisation en lien avec la gestion de l’enherbement</v>
          </cell>
          <cell r="P22">
            <v>12788.25</v>
          </cell>
          <cell r="S22">
            <v>0</v>
          </cell>
          <cell r="Y22">
            <v>2256.75</v>
          </cell>
          <cell r="AP22">
            <v>5015</v>
          </cell>
        </row>
        <row r="23">
          <cell r="E23" t="str">
            <v xml:space="preserve">AAP n°9 Gestion de l’enherbement : lutte contre l’enherbement </v>
          </cell>
          <cell r="P23">
            <v>33405</v>
          </cell>
          <cell r="S23">
            <v>0</v>
          </cell>
          <cell r="Y23">
            <v>5895</v>
          </cell>
          <cell r="AP23">
            <v>13100</v>
          </cell>
        </row>
        <row r="24">
          <cell r="E24" t="str">
            <v>AAP n°9 Gestion de l’enherbement : Acquisition de matériel de gestion de l’enherbement des parcelles</v>
          </cell>
          <cell r="P24">
            <v>22950</v>
          </cell>
          <cell r="S24">
            <v>0</v>
          </cell>
          <cell r="Y24">
            <v>4050</v>
          </cell>
          <cell r="AP24">
            <v>9000</v>
          </cell>
        </row>
        <row r="25">
          <cell r="E25" t="str">
            <v xml:space="preserve">AAP n°9 Gestion de l’enherbement : Pour des pratiques de désherbages mécanique respectueuses de l’environnement en canne à sucre </v>
          </cell>
          <cell r="P25">
            <v>8773.24</v>
          </cell>
          <cell r="S25">
            <v>0</v>
          </cell>
          <cell r="Y25">
            <v>1548.23</v>
          </cell>
          <cell r="AP25">
            <v>3440.49</v>
          </cell>
        </row>
        <row r="26">
          <cell r="S26">
            <v>0</v>
          </cell>
        </row>
        <row r="27">
          <cell r="E27" t="str">
            <v>AAP n°9 Gestion de l'enherbement : Matériel de lutte contre l'enherbement sous bananeraie</v>
          </cell>
          <cell r="P27">
            <v>25308.75</v>
          </cell>
          <cell r="S27">
            <v>0</v>
          </cell>
          <cell r="Y27">
            <v>4466.25</v>
          </cell>
          <cell r="AP27">
            <v>9925</v>
          </cell>
        </row>
        <row r="28">
          <cell r="E28" t="str">
            <v xml:space="preserve">AAP n°9 Gestion de l'enherbement : Acquisition de matériel de gestion de l'enherbement des parcelles en 2021 </v>
          </cell>
          <cell r="P28">
            <v>25500</v>
          </cell>
          <cell r="Y28">
            <v>4500</v>
          </cell>
          <cell r="AP28">
            <v>10000</v>
          </cell>
        </row>
        <row r="29">
          <cell r="E29" t="str">
            <v>AAP n°9 Gestion de l'enherbement : Acquisition de matériel de gestion de l'enherbement des parcelles en 2021</v>
          </cell>
          <cell r="P29">
            <v>26392.5</v>
          </cell>
          <cell r="S29">
            <v>0</v>
          </cell>
          <cell r="Y29">
            <v>4657.5</v>
          </cell>
          <cell r="AP29">
            <v>10350</v>
          </cell>
        </row>
        <row r="30">
          <cell r="E30" t="str">
            <v>AAP n°9 Gestion de l'enherbement: matériel de lutte contre l'enherbement sous bananeraie</v>
          </cell>
          <cell r="P30">
            <v>13961.25</v>
          </cell>
          <cell r="Y30">
            <v>2463.75</v>
          </cell>
          <cell r="AP30">
            <v>5475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DU 09 NOVEMBRE 2022"/>
    </sheetNames>
    <sheetDataSet>
      <sheetData sheetId="0">
        <row r="14">
          <cell r="C14" t="str">
            <v>Modernisation des exploitations agricoles</v>
          </cell>
        </row>
        <row r="15">
          <cell r="C15" t="str">
            <v>Modernisation des exploitations agricoles</v>
          </cell>
        </row>
        <row r="16">
          <cell r="C16" t="str">
            <v>Modernisation des exploitations agricoles</v>
          </cell>
        </row>
        <row r="18">
          <cell r="C18" t="str">
            <v>Modernisation des exploitations agricoles</v>
          </cell>
        </row>
        <row r="19">
          <cell r="C19" t="str">
            <v>Modernisation des exploitations agricoles</v>
          </cell>
        </row>
        <row r="20">
          <cell r="C20" t="str">
            <v>Modernisation des exploitations agricoles</v>
          </cell>
        </row>
        <row r="21">
          <cell r="C21" t="str">
            <v>Modernisation des exploitations agricoles</v>
          </cell>
        </row>
        <row r="22">
          <cell r="C22" t="str">
            <v>Modernisation des exploitations agricoles</v>
          </cell>
        </row>
        <row r="23">
          <cell r="C23" t="str">
            <v>Modernisation des exploitations agricoles</v>
          </cell>
        </row>
        <row r="24">
          <cell r="C24" t="str">
            <v>Modernisation des exploitations agricoles</v>
          </cell>
        </row>
        <row r="25">
          <cell r="C25" t="str">
            <v>Modernisation des exploitations agricoles</v>
          </cell>
        </row>
        <row r="27">
          <cell r="C27" t="str">
            <v>Modernisation des exploitations agricoles</v>
          </cell>
        </row>
        <row r="28">
          <cell r="C28" t="str">
            <v>Modernisation des exploitations agricoles</v>
          </cell>
        </row>
        <row r="29">
          <cell r="C29" t="str">
            <v>Modernisation des exploitations agricoles</v>
          </cell>
        </row>
        <row r="31">
          <cell r="C31" t="str">
            <v>Accroissement de la valeur ajoutée des produits agricoles relevant de l'annexe 1 du traité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IER PLAT - DOSSIERS PRO"/>
      <sheetName val="ITP du 25 octobre 2022 (PROV)"/>
      <sheetName val="ITP du 25 octobre 2022 (DEF)"/>
      <sheetName val="CE 23 novembre 2022"/>
      <sheetName val="AP 29 novembre 2022"/>
      <sheetName val="RESTANT A VALIDER"/>
    </sheetNames>
    <sheetDataSet>
      <sheetData sheetId="0"/>
      <sheetData sheetId="1"/>
      <sheetData sheetId="2"/>
      <sheetData sheetId="3">
        <row r="11">
          <cell r="B11" t="str">
            <v>3.1.1</v>
          </cell>
          <cell r="C11" t="str">
            <v>Aide à la participation à des démarches de qualité</v>
          </cell>
          <cell r="M11">
            <v>2185.27</v>
          </cell>
          <cell r="P11">
            <v>1434.06</v>
          </cell>
          <cell r="S11">
            <v>253.07</v>
          </cell>
          <cell r="Y11">
            <v>0</v>
          </cell>
          <cell r="AH11">
            <v>0</v>
          </cell>
          <cell r="AO11">
            <v>0.04</v>
          </cell>
        </row>
        <row r="12">
          <cell r="B12" t="str">
            <v>4.1.1</v>
          </cell>
          <cell r="C12" t="str">
            <v>Modernisation des exploitation agricoles</v>
          </cell>
          <cell r="M12">
            <v>64794.35</v>
          </cell>
          <cell r="P12">
            <v>27958.34</v>
          </cell>
          <cell r="S12">
            <v>4933.83</v>
          </cell>
          <cell r="Y12">
            <v>0</v>
          </cell>
          <cell r="AH12">
            <v>0</v>
          </cell>
          <cell r="AO12">
            <v>31902.18</v>
          </cell>
        </row>
        <row r="13">
          <cell r="B13" t="str">
            <v>4.1.1</v>
          </cell>
          <cell r="C13" t="str">
            <v>Modernisation des exploitation agricoles</v>
          </cell>
          <cell r="M13">
            <v>123024</v>
          </cell>
          <cell r="P13">
            <v>51670.9</v>
          </cell>
          <cell r="S13">
            <v>0</v>
          </cell>
          <cell r="Y13">
            <v>9118.4</v>
          </cell>
          <cell r="AH13">
            <v>0</v>
          </cell>
          <cell r="AO13">
            <v>32732.7</v>
          </cell>
        </row>
        <row r="14">
          <cell r="B14" t="str">
            <v>4.1.1</v>
          </cell>
          <cell r="C14" t="str">
            <v>Modernisation des exploitation agricoles</v>
          </cell>
          <cell r="M14">
            <v>34700.85</v>
          </cell>
          <cell r="P14">
            <v>14747.86</v>
          </cell>
          <cell r="S14">
            <v>0</v>
          </cell>
          <cell r="Y14">
            <v>2602.5700000000002</v>
          </cell>
          <cell r="AH14">
            <v>0</v>
          </cell>
          <cell r="AO14">
            <v>17350.419999999998</v>
          </cell>
        </row>
        <row r="15">
          <cell r="B15" t="str">
            <v>4.1.1</v>
          </cell>
          <cell r="C15" t="str">
            <v>Modernisation des exploitation agricoles</v>
          </cell>
          <cell r="M15">
            <v>62810.96</v>
          </cell>
          <cell r="P15">
            <v>26662.799999999999</v>
          </cell>
          <cell r="AO15">
            <v>31368</v>
          </cell>
        </row>
        <row r="16">
          <cell r="B16" t="str">
            <v>4.1.1</v>
          </cell>
          <cell r="C16" t="str">
            <v>Modernisation des exploitation agricoles</v>
          </cell>
          <cell r="M16">
            <v>66199.55</v>
          </cell>
          <cell r="P16">
            <v>2360.7600000000002</v>
          </cell>
          <cell r="S16">
            <v>0</v>
          </cell>
          <cell r="Y16">
            <v>416.61</v>
          </cell>
          <cell r="AH16">
            <v>0</v>
          </cell>
          <cell r="AO16">
            <v>2777.38</v>
          </cell>
        </row>
        <row r="17">
          <cell r="B17" t="str">
            <v>4.1.1</v>
          </cell>
          <cell r="C17" t="str">
            <v>Modernisation des exploitation agricoles</v>
          </cell>
          <cell r="M17">
            <v>41590</v>
          </cell>
          <cell r="P17">
            <v>22949.99</v>
          </cell>
          <cell r="S17">
            <v>0</v>
          </cell>
          <cell r="Y17">
            <v>4050</v>
          </cell>
          <cell r="AH17">
            <v>0</v>
          </cell>
          <cell r="AO17">
            <v>9000.01</v>
          </cell>
        </row>
        <row r="18">
          <cell r="B18" t="str">
            <v>4.1.1</v>
          </cell>
          <cell r="C18" t="str">
            <v>Modernisation des exploitation agricoles</v>
          </cell>
          <cell r="M18">
            <v>41590</v>
          </cell>
          <cell r="P18">
            <v>26513.62</v>
          </cell>
          <cell r="S18">
            <v>0</v>
          </cell>
          <cell r="Y18">
            <v>4678.88</v>
          </cell>
          <cell r="AH18">
            <v>0</v>
          </cell>
          <cell r="AO18">
            <v>10397.5</v>
          </cell>
        </row>
        <row r="19">
          <cell r="B19" t="str">
            <v>4.1.1</v>
          </cell>
          <cell r="C19" t="str">
            <v>Modernisation des exploitation agricoles</v>
          </cell>
          <cell r="M19">
            <v>50355.4</v>
          </cell>
          <cell r="P19">
            <v>25500</v>
          </cell>
          <cell r="S19">
            <v>0</v>
          </cell>
          <cell r="Y19">
            <v>4500</v>
          </cell>
          <cell r="AH19">
            <v>0</v>
          </cell>
          <cell r="AO19">
            <v>10000</v>
          </cell>
        </row>
        <row r="20">
          <cell r="B20" t="str">
            <v>4.1.1</v>
          </cell>
          <cell r="C20" t="str">
            <v>Modernisation des exploitations agricoles</v>
          </cell>
          <cell r="M20">
            <v>61962</v>
          </cell>
          <cell r="P20">
            <v>39500.769999999997</v>
          </cell>
          <cell r="S20">
            <v>0</v>
          </cell>
          <cell r="Y20">
            <v>6970.73</v>
          </cell>
          <cell r="AH20">
            <v>0</v>
          </cell>
          <cell r="AO20">
            <v>15490.5</v>
          </cell>
        </row>
        <row r="23">
          <cell r="B23" t="str">
            <v xml:space="preserve">6.1.1 </v>
          </cell>
          <cell r="C23" t="str">
            <v>Dotation Jeune Agriculteur</v>
          </cell>
          <cell r="M23">
            <v>45000</v>
          </cell>
          <cell r="P23">
            <v>38250</v>
          </cell>
          <cell r="S23">
            <v>0</v>
          </cell>
          <cell r="Y23">
            <v>6750</v>
          </cell>
          <cell r="AH23">
            <v>0</v>
          </cell>
          <cell r="AO23">
            <v>0</v>
          </cell>
        </row>
        <row r="24">
          <cell r="B24" t="str">
            <v xml:space="preserve">6.1.1 </v>
          </cell>
          <cell r="C24" t="str">
            <v>Dotation Jeune Agriculteur</v>
          </cell>
          <cell r="M24">
            <v>50000</v>
          </cell>
          <cell r="P24">
            <v>42500</v>
          </cell>
          <cell r="S24">
            <v>0</v>
          </cell>
          <cell r="Y24">
            <v>7500</v>
          </cell>
          <cell r="AH24">
            <v>0</v>
          </cell>
          <cell r="AO24">
            <v>0</v>
          </cell>
        </row>
        <row r="25">
          <cell r="B25" t="str">
            <v xml:space="preserve">6.1.1 </v>
          </cell>
          <cell r="C25" t="str">
            <v>Dotation Jeune Agriculteur</v>
          </cell>
          <cell r="AH25">
            <v>0</v>
          </cell>
        </row>
        <row r="26">
          <cell r="B26" t="str">
            <v xml:space="preserve">6.1.1 </v>
          </cell>
          <cell r="C26" t="str">
            <v>Dotation Jeune Agriculteur</v>
          </cell>
          <cell r="M26">
            <v>30000</v>
          </cell>
          <cell r="P26">
            <v>25500</v>
          </cell>
          <cell r="S26">
            <v>0</v>
          </cell>
          <cell r="Y26">
            <v>4500</v>
          </cell>
          <cell r="AH26">
            <v>0</v>
          </cell>
          <cell r="AO26">
            <v>0</v>
          </cell>
        </row>
        <row r="27">
          <cell r="B27">
            <v>10</v>
          </cell>
          <cell r="C27" t="str">
            <v>Mesures Agroenvironnementales et Climatiques</v>
          </cell>
          <cell r="M27">
            <v>22291.01</v>
          </cell>
          <cell r="P27">
            <v>18947.349999999999</v>
          </cell>
          <cell r="S27">
            <v>3343.66</v>
          </cell>
          <cell r="Y27">
            <v>0</v>
          </cell>
          <cell r="AH27">
            <v>0</v>
          </cell>
          <cell r="AO27">
            <v>0</v>
          </cell>
        </row>
        <row r="28">
          <cell r="B28">
            <v>11</v>
          </cell>
          <cell r="C28" t="str">
            <v>Agriculture Biologique</v>
          </cell>
          <cell r="M28">
            <v>24030</v>
          </cell>
          <cell r="P28">
            <v>20425.5</v>
          </cell>
          <cell r="S28">
            <v>3604.5</v>
          </cell>
          <cell r="Y28">
            <v>0</v>
          </cell>
          <cell r="AH28">
            <v>0</v>
          </cell>
          <cell r="AO28">
            <v>0</v>
          </cell>
        </row>
      </sheetData>
      <sheetData sheetId="4">
        <row r="12">
          <cell r="C12" t="str">
            <v>Modernisation des exploitations agricoles</v>
          </cell>
          <cell r="E12" t="str">
            <v xml:space="preserve">Sécurisation de l'exploitation et des productions </v>
          </cell>
        </row>
        <row r="13">
          <cell r="C13" t="str">
            <v>Modernisation des exploitations agricoles</v>
          </cell>
          <cell r="E13" t="str">
            <v xml:space="preserve">AAP n°8 canne banane : Plantation de 22,80 ha de cannes à sucre (ramenés à 21,34 ha) en 2021 et travaux d’améliorations foncières </v>
          </cell>
        </row>
        <row r="14">
          <cell r="C14" t="str">
            <v>Accroissement de la valeur ajoutée des produits agricoles relevant de l'annexe 1 du traité</v>
          </cell>
          <cell r="E14" t="str">
            <v xml:space="preserve">Amélioration de la combustion, augmentation de la capacité de fermentation 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P du 25 juillet 2023 "/>
      <sheetName val="ITP du 25 juillet 2023  (2)"/>
      <sheetName val="ITP du 25 juillet 2023 DEF"/>
      <sheetName val="CE du 03 août 2023"/>
      <sheetName val="CE du 08 sept 2023"/>
      <sheetName val="AP des 28 et 29 sept 2023 "/>
    </sheetNames>
    <sheetDataSet>
      <sheetData sheetId="0"/>
      <sheetData sheetId="1"/>
      <sheetData sheetId="2"/>
      <sheetData sheetId="3">
        <row r="13">
          <cell r="B13" t="str">
            <v>5.1.1</v>
          </cell>
          <cell r="C13" t="str">
            <v>Prévention des conséquences des catastrophes naturelles et évènement catastrophiques</v>
          </cell>
          <cell r="E13" t="str">
            <v>Acquisition de matériel d'entretien des aménagements hydrauliques dans le cadre de la prévention des inondations de la SAS CANASUC en 2023</v>
          </cell>
          <cell r="F13" t="str">
            <v>SAS CANASUC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du 04 juin 2024 "/>
    </sheetNames>
    <sheetDataSet>
      <sheetData sheetId="0">
        <row r="14">
          <cell r="B14" t="str">
            <v>4.1.1</v>
          </cell>
          <cell r="C14" t="str">
            <v>Modernisation des exploitations agricoles</v>
          </cell>
          <cell r="E14" t="str">
            <v>Accroissement de l'autosuffisance en matière organique d'une exploitation agricole</v>
          </cell>
          <cell r="F14" t="str">
            <v>EARL NINE</v>
          </cell>
          <cell r="M14">
            <v>16094</v>
          </cell>
          <cell r="P14">
            <v>9303.67</v>
          </cell>
          <cell r="S14">
            <v>1641.83</v>
          </cell>
          <cell r="AO14">
            <v>3648.5</v>
          </cell>
        </row>
        <row r="15">
          <cell r="C15" t="str">
            <v>Modernisation des exploitations agricoles</v>
          </cell>
          <cell r="E15" t="str">
            <v xml:space="preserve">AAP n° 11 canne banane - Plantation de 7,95 ha de bananes (ramenés à 7,69 ha) en 2022 et 2023 et travaux d'amélioration foncière </v>
          </cell>
          <cell r="F15" t="str">
            <v xml:space="preserve">SAS CAFEIERE </v>
          </cell>
          <cell r="M15">
            <v>91703.25</v>
          </cell>
          <cell r="P15">
            <v>45869.88</v>
          </cell>
          <cell r="S15">
            <v>8094.69</v>
          </cell>
          <cell r="AO15">
            <v>34739.58</v>
          </cell>
        </row>
        <row r="16">
          <cell r="C16" t="str">
            <v>Modernisation des exploitations agricoles</v>
          </cell>
          <cell r="E16" t="str">
            <v xml:space="preserve">AAP n° 11 canne banane - Plantation de 8,42 ha de bananes (ramenés à 7,45 ha) en 2022 et 2023 et travaux d'amélioration foncière </v>
          </cell>
          <cell r="F16" t="str">
            <v>SAS NOUVELLE CITE</v>
          </cell>
          <cell r="M16">
            <v>97124.7</v>
          </cell>
          <cell r="P16">
            <v>44438.31</v>
          </cell>
          <cell r="S16">
            <v>7842.06</v>
          </cell>
          <cell r="AO16">
            <v>33655.379999999997</v>
          </cell>
        </row>
        <row r="18">
          <cell r="C18" t="str">
            <v>Accompagnement du développement des petites exploitations</v>
          </cell>
          <cell r="E18" t="str">
            <v>Diversification de la production fruitière</v>
          </cell>
          <cell r="F18" t="str">
            <v>SAINTE-ROSE-MERIL Fred</v>
          </cell>
          <cell r="M18">
            <v>12000</v>
          </cell>
          <cell r="P18">
            <v>10200</v>
          </cell>
          <cell r="S18">
            <v>1800</v>
          </cell>
          <cell r="AO18">
            <v>0</v>
          </cell>
        </row>
        <row r="19">
          <cell r="C19" t="str">
            <v>Accompagnement du développement des petites exploitations</v>
          </cell>
          <cell r="E19" t="str">
            <v>Développement de l'atelier végétal de l'exploitation</v>
          </cell>
          <cell r="F19" t="str">
            <v>TOUSSAY Lisa</v>
          </cell>
          <cell r="M19">
            <v>12000</v>
          </cell>
          <cell r="P19">
            <v>10200</v>
          </cell>
          <cell r="S19">
            <v>1800</v>
          </cell>
          <cell r="AO19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P du 30 mai 2024 PROV1"/>
      <sheetName val="ITP du 30 mai 2024 DEF"/>
      <sheetName val="CE du 04 juillet 2024"/>
      <sheetName val=" AP du 25 juillet 2024"/>
    </sheetNames>
    <sheetDataSet>
      <sheetData sheetId="0"/>
      <sheetData sheetId="1"/>
      <sheetData sheetId="2"/>
      <sheetData sheetId="3">
        <row r="13">
          <cell r="B13" t="str">
            <v>4.1.1</v>
          </cell>
          <cell r="C13" t="str">
            <v>Modernisation des exploitations agricoles</v>
          </cell>
        </row>
        <row r="14">
          <cell r="C14" t="str">
            <v>Modernisation des exploitations agricoles</v>
          </cell>
        </row>
        <row r="15">
          <cell r="C15" t="str">
            <v>Modernisation des exploitations agricoles</v>
          </cell>
        </row>
        <row r="16">
          <cell r="C16" t="str">
            <v xml:space="preserve">Modernisation des exploitations agricole </v>
          </cell>
        </row>
        <row r="17">
          <cell r="C17" t="str">
            <v>Modernisation des exploitations agricoles</v>
          </cell>
        </row>
        <row r="18">
          <cell r="C18" t="str">
            <v>Modernisation des exploitations agricoles</v>
          </cell>
        </row>
        <row r="19">
          <cell r="C19" t="str">
            <v>Modernisation des exploitations agricoles</v>
          </cell>
        </row>
        <row r="20">
          <cell r="C20" t="str">
            <v>Modernisation des exploitations agricoles</v>
          </cell>
        </row>
        <row r="21">
          <cell r="C21" t="str">
            <v>Aide pour la diversification des activités économiques vers des activités non agricoles</v>
          </cell>
        </row>
        <row r="22">
          <cell r="C22" t="str">
            <v xml:space="preserve">Amélioration ou développement d'infrastructures routières à petites échelle en zone rurale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er972@orange.fr" TargetMode="External"/><Relationship Id="rId117" Type="http://schemas.openxmlformats.org/officeDocument/2006/relationships/hyperlink" Target="mailto:feader.daaf972@agriculture.gouv.fr" TargetMode="External"/><Relationship Id="rId21" Type="http://schemas.openxmlformats.org/officeDocument/2006/relationships/hyperlink" Target="mailto:rorigue.loredon@collectivitedemartinique.mq" TargetMode="External"/><Relationship Id="rId42" Type="http://schemas.openxmlformats.org/officeDocument/2006/relationships/hyperlink" Target="mailto:christelle.ichiza-imaho@colle@ctivitedemartinique.mq" TargetMode="External"/><Relationship Id="rId47" Type="http://schemas.openxmlformats.org/officeDocument/2006/relationships/hyperlink" Target="mailto:ketty.nguela@collectivitedemartinique.mq" TargetMode="External"/><Relationship Id="rId63" Type="http://schemas.openxmlformats.org/officeDocument/2006/relationships/hyperlink" Target="mailto:frederique.dradem@collectivitedemartinique.mq" TargetMode="External"/><Relationship Id="rId68" Type="http://schemas.openxmlformats.org/officeDocument/2006/relationships/hyperlink" Target="mailto:marie-alice.leres@collectivitedemartinique.mq" TargetMode="External"/><Relationship Id="rId84" Type="http://schemas.openxmlformats.org/officeDocument/2006/relationships/hyperlink" Target="mailto:feader.daaf972@agriculture.gouv.fr" TargetMode="External"/><Relationship Id="rId89" Type="http://schemas.openxmlformats.org/officeDocument/2006/relationships/hyperlink" Target="mailto:feader.daaf972@agriculture.gouv.fr" TargetMode="External"/><Relationship Id="rId112" Type="http://schemas.openxmlformats.org/officeDocument/2006/relationships/hyperlink" Target="mailto:feader.daaf972@agriculture.gouv.fr" TargetMode="External"/><Relationship Id="rId133" Type="http://schemas.openxmlformats.org/officeDocument/2006/relationships/hyperlink" Target="mailto:daaf.feader@agriculture.gouv.fr" TargetMode="External"/><Relationship Id="rId138" Type="http://schemas.openxmlformats.org/officeDocument/2006/relationships/hyperlink" Target="mailto:christelle.ichiza-imaho@colle@ctivitedemartinique.mq" TargetMode="External"/><Relationship Id="rId16" Type="http://schemas.openxmlformats.org/officeDocument/2006/relationships/hyperlink" Target="mailto:christelle.ichiza-imaho@colle@ctivitedemartinique.mq" TargetMode="External"/><Relationship Id="rId107" Type="http://schemas.openxmlformats.org/officeDocument/2006/relationships/hyperlink" Target="mailto:feader.daaf972@agriculture.gouv.fr" TargetMode="External"/><Relationship Id="rId11" Type="http://schemas.openxmlformats.org/officeDocument/2006/relationships/hyperlink" Target="mailto:jacline.golvat@collectivitedemartinique.mq" TargetMode="External"/><Relationship Id="rId32" Type="http://schemas.openxmlformats.org/officeDocument/2006/relationships/hyperlink" Target="mailto:christelle.ichiza-imaho@collectivitedemartinique.mq" TargetMode="External"/><Relationship Id="rId37" Type="http://schemas.openxmlformats.org/officeDocument/2006/relationships/hyperlink" Target="mailto:jacline.golvat@collectivitedemartinique.mq" TargetMode="External"/><Relationship Id="rId53" Type="http://schemas.openxmlformats.org/officeDocument/2006/relationships/hyperlink" Target="mailto:michele.michel@collectivitedemartinique.mq" TargetMode="External"/><Relationship Id="rId58" Type="http://schemas.openxmlformats.org/officeDocument/2006/relationships/hyperlink" Target="mailto:syndra.saint-aime@collectivitedemartinique.mq" TargetMode="External"/><Relationship Id="rId74" Type="http://schemas.openxmlformats.org/officeDocument/2006/relationships/hyperlink" Target="mailto:feader.daaf972@agriculture.gouv.fr" TargetMode="External"/><Relationship Id="rId79" Type="http://schemas.openxmlformats.org/officeDocument/2006/relationships/hyperlink" Target="mailto:feader.daaf972@agriculture.gouv.fr" TargetMode="External"/><Relationship Id="rId102" Type="http://schemas.openxmlformats.org/officeDocument/2006/relationships/hyperlink" Target="mailto:feader.daaf972@agriculture.gouv.fr" TargetMode="External"/><Relationship Id="rId123" Type="http://schemas.openxmlformats.org/officeDocument/2006/relationships/hyperlink" Target="mailto:feader.daaf972@agriculture.gouv.fr" TargetMode="External"/><Relationship Id="rId128" Type="http://schemas.openxmlformats.org/officeDocument/2006/relationships/hyperlink" Target="mailto:feader.daaf972@agriculture.gouv.fr" TargetMode="External"/><Relationship Id="rId144" Type="http://schemas.openxmlformats.org/officeDocument/2006/relationships/hyperlink" Target="mailto:dr.martinique@onf.fr" TargetMode="External"/><Relationship Id="rId149" Type="http://schemas.openxmlformats.org/officeDocument/2006/relationships/hyperlink" Target="mailto:jean.hilderal@orange.fr" TargetMode="External"/><Relationship Id="rId5" Type="http://schemas.openxmlformats.org/officeDocument/2006/relationships/hyperlink" Target="mailto:jacline.golvat@collectivitedemartinique.mq" TargetMode="External"/><Relationship Id="rId90" Type="http://schemas.openxmlformats.org/officeDocument/2006/relationships/hyperlink" Target="mailto:feader.daaf972@agriculture.gouv.fr" TargetMode="External"/><Relationship Id="rId95" Type="http://schemas.openxmlformats.org/officeDocument/2006/relationships/hyperlink" Target="mailto:feader.daaf972@agriculture.gouv.fr" TargetMode="External"/><Relationship Id="rId22" Type="http://schemas.openxmlformats.org/officeDocument/2006/relationships/hyperlink" Target="mailto:ketty.nguela@collectivitedemartinique.mq" TargetMode="External"/><Relationship Id="rId27" Type="http://schemas.openxmlformats.org/officeDocument/2006/relationships/hyperlink" Target="mailto:jacline.golvat@collectivitedemartinique.mq" TargetMode="External"/><Relationship Id="rId43" Type="http://schemas.openxmlformats.org/officeDocument/2006/relationships/hyperlink" Target="mailto:frederique.dradem@collectivitedemartinique.mq" TargetMode="External"/><Relationship Id="rId48" Type="http://schemas.openxmlformats.org/officeDocument/2006/relationships/hyperlink" Target="mailto:rodrigue.loredon@collectivitedemartinique.mq" TargetMode="External"/><Relationship Id="rId64" Type="http://schemas.openxmlformats.org/officeDocument/2006/relationships/hyperlink" Target="mailto:marie-alice.leres@collectivitedemartinique.mq" TargetMode="External"/><Relationship Id="rId69" Type="http://schemas.openxmlformats.org/officeDocument/2006/relationships/hyperlink" Target="mailto:marie-alice.leres@collectivitedemartinique.mq" TargetMode="External"/><Relationship Id="rId113" Type="http://schemas.openxmlformats.org/officeDocument/2006/relationships/hyperlink" Target="mailto:feader.daaf972@agriculture.gouv.fr" TargetMode="External"/><Relationship Id="rId118" Type="http://schemas.openxmlformats.org/officeDocument/2006/relationships/hyperlink" Target="mailto:feader.daaf972@agriculture.gouv.fr" TargetMode="External"/><Relationship Id="rId134" Type="http://schemas.openxmlformats.org/officeDocument/2006/relationships/hyperlink" Target="mailto:joelle.grolleau@collectivitedemartinique.mq" TargetMode="External"/><Relationship Id="rId139" Type="http://schemas.openxmlformats.org/officeDocument/2006/relationships/hyperlink" Target="mailto:aer972@orange.fr" TargetMode="External"/><Relationship Id="rId80" Type="http://schemas.openxmlformats.org/officeDocument/2006/relationships/hyperlink" Target="mailto:feader.daaf972@agriculture.gouv.fr" TargetMode="External"/><Relationship Id="rId85" Type="http://schemas.openxmlformats.org/officeDocument/2006/relationships/hyperlink" Target="mailto:feader.daaf972@agriculture.gouv.fr" TargetMode="External"/><Relationship Id="rId150" Type="http://schemas.openxmlformats.org/officeDocument/2006/relationships/hyperlink" Target="mailto:jean.hilderal@orange.fr" TargetMode="External"/><Relationship Id="rId12" Type="http://schemas.openxmlformats.org/officeDocument/2006/relationships/hyperlink" Target="mailto:christelle.ichiza-imaho@collectivitedemartinique.mq" TargetMode="External"/><Relationship Id="rId17" Type="http://schemas.openxmlformats.org/officeDocument/2006/relationships/hyperlink" Target="mailto:christelle.ichiza-imaho@colle@ctivitedemartinique.mq" TargetMode="External"/><Relationship Id="rId25" Type="http://schemas.openxmlformats.org/officeDocument/2006/relationships/hyperlink" Target="mailto:cerod972@gmail.com" TargetMode="External"/><Relationship Id="rId33" Type="http://schemas.openxmlformats.org/officeDocument/2006/relationships/hyperlink" Target="mailto:jacline.golvat@collectivitedemartinique.mq" TargetMode="External"/><Relationship Id="rId38" Type="http://schemas.openxmlformats.org/officeDocument/2006/relationships/hyperlink" Target="mailto:jacline.golvat@collectivitedemartinique.mq" TargetMode="External"/><Relationship Id="rId46" Type="http://schemas.openxmlformats.org/officeDocument/2006/relationships/hyperlink" Target="mailto:mariealice.leres@collectivitedemartinique.mq" TargetMode="External"/><Relationship Id="rId59" Type="http://schemas.openxmlformats.org/officeDocument/2006/relationships/hyperlink" Target="mailto:annick.moulin@collectivitedemartinique.mq" TargetMode="External"/><Relationship Id="rId67" Type="http://schemas.openxmlformats.org/officeDocument/2006/relationships/hyperlink" Target="mailto:marie-alice.leres@collectivitedemartinique.mq" TargetMode="External"/><Relationship Id="rId103" Type="http://schemas.openxmlformats.org/officeDocument/2006/relationships/hyperlink" Target="mailto:feader.daaf972@agriculture.gouv.fr" TargetMode="External"/><Relationship Id="rId108" Type="http://schemas.openxmlformats.org/officeDocument/2006/relationships/hyperlink" Target="mailto:feader.daaf972@agriculture.gouv.fr" TargetMode="External"/><Relationship Id="rId116" Type="http://schemas.openxmlformats.org/officeDocument/2006/relationships/hyperlink" Target="mailto:feader.daaf972@agriculture.gouv.fr" TargetMode="External"/><Relationship Id="rId124" Type="http://schemas.openxmlformats.org/officeDocument/2006/relationships/hyperlink" Target="mailto:feader.daaf972@agriculture.gouv.fr" TargetMode="External"/><Relationship Id="rId129" Type="http://schemas.openxmlformats.org/officeDocument/2006/relationships/hyperlink" Target="mailto:feader.daaf972@agriculture.gouv.fr" TargetMode="External"/><Relationship Id="rId137" Type="http://schemas.openxmlformats.org/officeDocument/2006/relationships/hyperlink" Target="mailto:jacline.golvat@collectivitedemartinique.mq" TargetMode="External"/><Relationship Id="rId20" Type="http://schemas.openxmlformats.org/officeDocument/2006/relationships/hyperlink" Target="mailto:frederique.dradem@collectivitedemartinique.mq" TargetMode="External"/><Relationship Id="rId41" Type="http://schemas.openxmlformats.org/officeDocument/2006/relationships/hyperlink" Target="mailto:jacline.golvat@collectivitedemartinique.mq" TargetMode="External"/><Relationship Id="rId54" Type="http://schemas.openxmlformats.org/officeDocument/2006/relationships/hyperlink" Target="mailto:vincent.veronique@collectivitedemartinique.mq" TargetMode="External"/><Relationship Id="rId62" Type="http://schemas.openxmlformats.org/officeDocument/2006/relationships/hyperlink" Target="mailto:rodrigue.loredon@collectivitedemartinique.mq" TargetMode="External"/><Relationship Id="rId70" Type="http://schemas.openxmlformats.org/officeDocument/2006/relationships/hyperlink" Target="mailto:lucette.lepel@collectivitedemartinique,mq" TargetMode="External"/><Relationship Id="rId75" Type="http://schemas.openxmlformats.org/officeDocument/2006/relationships/hyperlink" Target="mailto:feader.daaf972@agriculture.gouv.fr" TargetMode="External"/><Relationship Id="rId83" Type="http://schemas.openxmlformats.org/officeDocument/2006/relationships/hyperlink" Target="mailto:feader.daaf972@agriculture.gouv.fr" TargetMode="External"/><Relationship Id="rId88" Type="http://schemas.openxmlformats.org/officeDocument/2006/relationships/hyperlink" Target="mailto:feader.daaf972@agriculture.gouv.fr" TargetMode="External"/><Relationship Id="rId91" Type="http://schemas.openxmlformats.org/officeDocument/2006/relationships/hyperlink" Target="mailto:feader.daaf972@agriculture.gouv.fr" TargetMode="External"/><Relationship Id="rId96" Type="http://schemas.openxmlformats.org/officeDocument/2006/relationships/hyperlink" Target="mailto:feader.daaf972@agriculture.gouv.fr" TargetMode="External"/><Relationship Id="rId111" Type="http://schemas.openxmlformats.org/officeDocument/2006/relationships/hyperlink" Target="mailto:feader.daaf972@agriculture.gouv.fr" TargetMode="External"/><Relationship Id="rId132" Type="http://schemas.openxmlformats.org/officeDocument/2006/relationships/hyperlink" Target="mailto:daaf.feader@agriculture.gouv.fr" TargetMode="External"/><Relationship Id="rId140" Type="http://schemas.openxmlformats.org/officeDocument/2006/relationships/hyperlink" Target="mailto:cerod972@gmail.com" TargetMode="External"/><Relationship Id="rId145" Type="http://schemas.openxmlformats.org/officeDocument/2006/relationships/hyperlink" Target="mailto:matniknotik@live.fr" TargetMode="External"/><Relationship Id="rId1" Type="http://schemas.openxmlformats.org/officeDocument/2006/relationships/hyperlink" Target="mailto:rodrigue.loredon@collectivitedemartinique.mq" TargetMode="External"/><Relationship Id="rId6" Type="http://schemas.openxmlformats.org/officeDocument/2006/relationships/hyperlink" Target="mailto:jacline.golvat@collectivitedemartinique.mq" TargetMode="External"/><Relationship Id="rId15" Type="http://schemas.openxmlformats.org/officeDocument/2006/relationships/hyperlink" Target="mailto:clarisse.peraste@collectivitedemartinique.mq" TargetMode="External"/><Relationship Id="rId23" Type="http://schemas.openxmlformats.org/officeDocument/2006/relationships/hyperlink" Target="mailto:rodrigue.loredon@collectivitedemartinique.mq" TargetMode="External"/><Relationship Id="rId28" Type="http://schemas.openxmlformats.org/officeDocument/2006/relationships/hyperlink" Target="mailto:christelle.ichiza-imaho@colle@ctivitedemartinique.mq" TargetMode="External"/><Relationship Id="rId36" Type="http://schemas.openxmlformats.org/officeDocument/2006/relationships/hyperlink" Target="mailto:jacline.golvat@collectivitedemartinique.mq" TargetMode="External"/><Relationship Id="rId49" Type="http://schemas.openxmlformats.org/officeDocument/2006/relationships/hyperlink" Target="mailto:annick.moulin@collectivitedemartinique.mq" TargetMode="External"/><Relationship Id="rId57" Type="http://schemas.openxmlformats.org/officeDocument/2006/relationships/hyperlink" Target="mailto:lucette.lepel@collectivitedemartinique.mq" TargetMode="External"/><Relationship Id="rId106" Type="http://schemas.openxmlformats.org/officeDocument/2006/relationships/hyperlink" Target="mailto:feader.daaf972@agriculture.gouv.fr" TargetMode="External"/><Relationship Id="rId114" Type="http://schemas.openxmlformats.org/officeDocument/2006/relationships/hyperlink" Target="mailto:feader.daaf972@agriculture.gouv.fr" TargetMode="External"/><Relationship Id="rId119" Type="http://schemas.openxmlformats.org/officeDocument/2006/relationships/hyperlink" Target="mailto:feader.daaf972@agriculture.gouv.fr" TargetMode="External"/><Relationship Id="rId127" Type="http://schemas.openxmlformats.org/officeDocument/2006/relationships/hyperlink" Target="mailto:feader.daaf972@agriculture.gouv.fr" TargetMode="External"/><Relationship Id="rId10" Type="http://schemas.openxmlformats.org/officeDocument/2006/relationships/hyperlink" Target="mailto:jacline.golvat@collectivitedemartinique.mq" TargetMode="External"/><Relationship Id="rId31" Type="http://schemas.openxmlformats.org/officeDocument/2006/relationships/hyperlink" Target="mailto:mariealice.leres@collectivitedemartinique.mq" TargetMode="External"/><Relationship Id="rId44" Type="http://schemas.openxmlformats.org/officeDocument/2006/relationships/hyperlink" Target="mailto:rorigue.loredon@collectivitedemartinique.mq" TargetMode="External"/><Relationship Id="rId52" Type="http://schemas.openxmlformats.org/officeDocument/2006/relationships/hyperlink" Target="mailto:annick.moulin@collectivitedemartinique.mq" TargetMode="External"/><Relationship Id="rId60" Type="http://schemas.openxmlformats.org/officeDocument/2006/relationships/hyperlink" Target="mailto:michele.michel@collectivitedemartinique.mq" TargetMode="External"/><Relationship Id="rId65" Type="http://schemas.openxmlformats.org/officeDocument/2006/relationships/hyperlink" Target="mailto:marie-alice.leres@collectivitedemartinique.mq" TargetMode="External"/><Relationship Id="rId73" Type="http://schemas.openxmlformats.org/officeDocument/2006/relationships/hyperlink" Target="mailto:vincent.veronique@collectivitedemartinique.mq" TargetMode="External"/><Relationship Id="rId78" Type="http://schemas.openxmlformats.org/officeDocument/2006/relationships/hyperlink" Target="mailto:feader.daaf972@agriculture.gouv.fr" TargetMode="External"/><Relationship Id="rId81" Type="http://schemas.openxmlformats.org/officeDocument/2006/relationships/hyperlink" Target="mailto:feader.daaf972@agriculture.gouv.fr" TargetMode="External"/><Relationship Id="rId86" Type="http://schemas.openxmlformats.org/officeDocument/2006/relationships/hyperlink" Target="mailto:feader.daaf972@agriculture.gouv.fr" TargetMode="External"/><Relationship Id="rId94" Type="http://schemas.openxmlformats.org/officeDocument/2006/relationships/hyperlink" Target="mailto:feader.daaf972@agriculture.gouv.fr" TargetMode="External"/><Relationship Id="rId99" Type="http://schemas.openxmlformats.org/officeDocument/2006/relationships/hyperlink" Target="mailto:feader.daaf972@agriculture.gouv.fr" TargetMode="External"/><Relationship Id="rId101" Type="http://schemas.openxmlformats.org/officeDocument/2006/relationships/hyperlink" Target="mailto:feader.daaf972@agriculture.gouv.fr" TargetMode="External"/><Relationship Id="rId122" Type="http://schemas.openxmlformats.org/officeDocument/2006/relationships/hyperlink" Target="mailto:feader.daaf972@agriculture.gouv.fr" TargetMode="External"/><Relationship Id="rId130" Type="http://schemas.openxmlformats.org/officeDocument/2006/relationships/hyperlink" Target="mailto:daaf.feader@agriculture.gouv.fr" TargetMode="External"/><Relationship Id="rId135" Type="http://schemas.openxmlformats.org/officeDocument/2006/relationships/hyperlink" Target="mailto:jacline.golvat@collectivitedemartinique.mq" TargetMode="External"/><Relationship Id="rId143" Type="http://schemas.openxmlformats.org/officeDocument/2006/relationships/hyperlink" Target="mailto:katia.rochefort@parm.mq" TargetMode="External"/><Relationship Id="rId148" Type="http://schemas.openxmlformats.org/officeDocument/2006/relationships/hyperlink" Target="mailto:katia.rochefort@parm.mq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mailto:frederique.dradem@collectivitedemartinique.mq" TargetMode="External"/><Relationship Id="rId9" Type="http://schemas.openxmlformats.org/officeDocument/2006/relationships/hyperlink" Target="mailto:jacline.golvat@collectivitedemartinique.mq" TargetMode="External"/><Relationship Id="rId13" Type="http://schemas.openxmlformats.org/officeDocument/2006/relationships/hyperlink" Target="mailto:mariealice.leres@collectivitedemartinique.mq" TargetMode="External"/><Relationship Id="rId18" Type="http://schemas.openxmlformats.org/officeDocument/2006/relationships/hyperlink" Target="mailto:clarisse.peraste@collectivitedemartinique.mq" TargetMode="External"/><Relationship Id="rId39" Type="http://schemas.openxmlformats.org/officeDocument/2006/relationships/hyperlink" Target="mailto:christelle.ichiza-imaho@colle@ctivitedemartinique.mq" TargetMode="External"/><Relationship Id="rId109" Type="http://schemas.openxmlformats.org/officeDocument/2006/relationships/hyperlink" Target="mailto:feader.daaf972@agriculture.gouv.fr" TargetMode="External"/><Relationship Id="rId34" Type="http://schemas.openxmlformats.org/officeDocument/2006/relationships/hyperlink" Target="mailto:jacline.golvat@collectivitedemartinique.mq" TargetMode="External"/><Relationship Id="rId50" Type="http://schemas.openxmlformats.org/officeDocument/2006/relationships/hyperlink" Target="mailto:lucette.lepel@collectivitedemartinique.mq" TargetMode="External"/><Relationship Id="rId55" Type="http://schemas.openxmlformats.org/officeDocument/2006/relationships/hyperlink" Target="mailto:rodrigue.loredon@collectivitedemartinique.mq" TargetMode="External"/><Relationship Id="rId76" Type="http://schemas.openxmlformats.org/officeDocument/2006/relationships/hyperlink" Target="mailto:feader.daaf972@agriculture.gouv.fr" TargetMode="External"/><Relationship Id="rId97" Type="http://schemas.openxmlformats.org/officeDocument/2006/relationships/hyperlink" Target="mailto:feader.daaf972@agriculture.gouv.fr" TargetMode="External"/><Relationship Id="rId104" Type="http://schemas.openxmlformats.org/officeDocument/2006/relationships/hyperlink" Target="mailto:feader.daaf972@agriculture.gouv.fr" TargetMode="External"/><Relationship Id="rId120" Type="http://schemas.openxmlformats.org/officeDocument/2006/relationships/hyperlink" Target="mailto:feader.daaf972@agriculture.gouv.fr" TargetMode="External"/><Relationship Id="rId125" Type="http://schemas.openxmlformats.org/officeDocument/2006/relationships/hyperlink" Target="mailto:feader.daaf972@agriculture.gouv.fr" TargetMode="External"/><Relationship Id="rId141" Type="http://schemas.openxmlformats.org/officeDocument/2006/relationships/hyperlink" Target="mailto:jean.hilderal@orange.fr" TargetMode="External"/><Relationship Id="rId146" Type="http://schemas.openxmlformats.org/officeDocument/2006/relationships/hyperlink" Target="mailto:katia.rochefort@parm.mq" TargetMode="External"/><Relationship Id="rId7" Type="http://schemas.openxmlformats.org/officeDocument/2006/relationships/hyperlink" Target="mailto:jacline.golvat@collectivitedemartinique.mq" TargetMode="External"/><Relationship Id="rId71" Type="http://schemas.openxmlformats.org/officeDocument/2006/relationships/hyperlink" Target="mailto:clarisse.peraste@collectivitedemartinique,mq" TargetMode="External"/><Relationship Id="rId92" Type="http://schemas.openxmlformats.org/officeDocument/2006/relationships/hyperlink" Target="mailto:feader.daaf972@agriculture.gouv.fr" TargetMode="External"/><Relationship Id="rId2" Type="http://schemas.openxmlformats.org/officeDocument/2006/relationships/hyperlink" Target="mailto:ketty.nguela@collectivitedemartinique.mq" TargetMode="External"/><Relationship Id="rId29" Type="http://schemas.openxmlformats.org/officeDocument/2006/relationships/hyperlink" Target="mailto:clarisse.peraste@collectivitedemartinique.mq" TargetMode="External"/><Relationship Id="rId24" Type="http://schemas.openxmlformats.org/officeDocument/2006/relationships/hyperlink" Target="mailto:katia.rochefort@parm.mq" TargetMode="External"/><Relationship Id="rId40" Type="http://schemas.openxmlformats.org/officeDocument/2006/relationships/hyperlink" Target="mailto:jacline.golvat@collectivitedemartinique.mq" TargetMode="External"/><Relationship Id="rId45" Type="http://schemas.openxmlformats.org/officeDocument/2006/relationships/hyperlink" Target="mailto:annick.moulin@collectivitedemartinique.mq" TargetMode="External"/><Relationship Id="rId66" Type="http://schemas.openxmlformats.org/officeDocument/2006/relationships/hyperlink" Target="mailto:marie-alice.leres@collectivitedemartinique.mq" TargetMode="External"/><Relationship Id="rId87" Type="http://schemas.openxmlformats.org/officeDocument/2006/relationships/hyperlink" Target="mailto:feader.daaf972@agriculture.gouv.fr" TargetMode="External"/><Relationship Id="rId110" Type="http://schemas.openxmlformats.org/officeDocument/2006/relationships/hyperlink" Target="mailto:feader.daaf972@agriculture.gouv.fr" TargetMode="External"/><Relationship Id="rId115" Type="http://schemas.openxmlformats.org/officeDocument/2006/relationships/hyperlink" Target="mailto:feader.daaf972@agriculture.gouv.fr" TargetMode="External"/><Relationship Id="rId131" Type="http://schemas.openxmlformats.org/officeDocument/2006/relationships/hyperlink" Target="mailto:daaf.feader@agriculture.gouv.fr" TargetMode="External"/><Relationship Id="rId136" Type="http://schemas.openxmlformats.org/officeDocument/2006/relationships/hyperlink" Target="mailto:mariealice.leres@collectivitedemartinique.mq" TargetMode="External"/><Relationship Id="rId61" Type="http://schemas.openxmlformats.org/officeDocument/2006/relationships/hyperlink" Target="mailto:vincent.veronique@collectivitedemartinique.mq" TargetMode="External"/><Relationship Id="rId82" Type="http://schemas.openxmlformats.org/officeDocument/2006/relationships/hyperlink" Target="mailto:feader.daaf972@agriculture.gouv.fr" TargetMode="External"/><Relationship Id="rId152" Type="http://schemas.openxmlformats.org/officeDocument/2006/relationships/drawing" Target="../drawings/drawing1.xml"/><Relationship Id="rId19" Type="http://schemas.openxmlformats.org/officeDocument/2006/relationships/hyperlink" Target="mailto:mariealice.leres@collectivitedemartinique.mq" TargetMode="External"/><Relationship Id="rId14" Type="http://schemas.openxmlformats.org/officeDocument/2006/relationships/hyperlink" Target="mailto:mariealice.leres@collectivitedemartinique.mq" TargetMode="External"/><Relationship Id="rId30" Type="http://schemas.openxmlformats.org/officeDocument/2006/relationships/hyperlink" Target="mailto:mariealice.leres@collectivitedemartinique.mq" TargetMode="External"/><Relationship Id="rId35" Type="http://schemas.openxmlformats.org/officeDocument/2006/relationships/hyperlink" Target="mailto:jacline.golvat@collectivitedemartinique.mq" TargetMode="External"/><Relationship Id="rId56" Type="http://schemas.openxmlformats.org/officeDocument/2006/relationships/hyperlink" Target="mailto:frederique.dradem@collectivitedemartinique.mq" TargetMode="External"/><Relationship Id="rId77" Type="http://schemas.openxmlformats.org/officeDocument/2006/relationships/hyperlink" Target="mailto:feader.daaf972@agriculture.gouv.fr" TargetMode="External"/><Relationship Id="rId100" Type="http://schemas.openxmlformats.org/officeDocument/2006/relationships/hyperlink" Target="mailto:feader.daaf972@agriculture.gouv.fr" TargetMode="External"/><Relationship Id="rId105" Type="http://schemas.openxmlformats.org/officeDocument/2006/relationships/hyperlink" Target="mailto:feader.daaf972@agriculture.gouv.fr" TargetMode="External"/><Relationship Id="rId126" Type="http://schemas.openxmlformats.org/officeDocument/2006/relationships/hyperlink" Target="mailto:feader.daaf972@agriculture.gouv.fr" TargetMode="External"/><Relationship Id="rId147" Type="http://schemas.openxmlformats.org/officeDocument/2006/relationships/hyperlink" Target="mailto:cerod972@gmail.com" TargetMode="External"/><Relationship Id="rId8" Type="http://schemas.openxmlformats.org/officeDocument/2006/relationships/hyperlink" Target="mailto:jacline.golvat@collectivitedemartinique.mq" TargetMode="External"/><Relationship Id="rId51" Type="http://schemas.openxmlformats.org/officeDocument/2006/relationships/hyperlink" Target="mailto:syndra.saint-aime@collectivitedemartinique.mq" TargetMode="External"/><Relationship Id="rId72" Type="http://schemas.openxmlformats.org/officeDocument/2006/relationships/hyperlink" Target="mailto:claudine.octave@collectivitedemartinique,mq" TargetMode="External"/><Relationship Id="rId93" Type="http://schemas.openxmlformats.org/officeDocument/2006/relationships/hyperlink" Target="mailto:feader.daaf972@agriculture.gouv.fr" TargetMode="External"/><Relationship Id="rId98" Type="http://schemas.openxmlformats.org/officeDocument/2006/relationships/hyperlink" Target="mailto:feader.daaf972@agriculture.gouv.fr" TargetMode="External"/><Relationship Id="rId121" Type="http://schemas.openxmlformats.org/officeDocument/2006/relationships/hyperlink" Target="mailto:feader.daaf972@agriculture.gouv.fr" TargetMode="External"/><Relationship Id="rId142" Type="http://schemas.openxmlformats.org/officeDocument/2006/relationships/hyperlink" Target="mailto:jean.hilderal@orange.fr" TargetMode="External"/><Relationship Id="rId3" Type="http://schemas.openxmlformats.org/officeDocument/2006/relationships/hyperlink" Target="mailto:rorigue.loredon@collectivitedemartinique.m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PM2049"/>
  <sheetViews>
    <sheetView tabSelected="1" zoomScale="80" zoomScaleNormal="80" workbookViewId="0">
      <pane ySplit="2" topLeftCell="A3" activePane="bottomLeft" state="frozen"/>
      <selection pane="bottomLeft" activeCell="G3" sqref="G3"/>
    </sheetView>
  </sheetViews>
  <sheetFormatPr baseColWidth="10" defaultColWidth="12.54296875" defaultRowHeight="50.15" customHeight="1" x14ac:dyDescent="0.35"/>
  <cols>
    <col min="1" max="1" width="24.453125" customWidth="1"/>
    <col min="2" max="2" width="12.54296875" style="1"/>
    <col min="3" max="3" width="42.08984375" style="3" customWidth="1"/>
    <col min="4" max="4" width="23.54296875" style="3" hidden="1" customWidth="1"/>
    <col min="5" max="5" width="52.08984375" style="3" customWidth="1"/>
    <col min="6" max="6" width="38.1796875" style="4" customWidth="1"/>
    <col min="7" max="7" width="23.453125" style="8" customWidth="1"/>
    <col min="8" max="8" width="21" style="8" customWidth="1"/>
    <col min="9" max="9" width="15.08984375" style="2" customWidth="1"/>
    <col min="10" max="10" width="23" style="8" customWidth="1"/>
    <col min="11" max="11" width="19.90625" style="10" customWidth="1"/>
    <col min="12" max="12" width="21.453125" style="8" customWidth="1"/>
    <col min="13" max="13" width="19.6328125" style="8" customWidth="1"/>
    <col min="14" max="14" width="19.90625" style="8" hidden="1" customWidth="1"/>
    <col min="15" max="15" width="27" style="4" customWidth="1"/>
    <col min="16" max="16" width="9.6328125" style="54" hidden="1" customWidth="1"/>
    <col min="17" max="17" width="13.453125" style="54" hidden="1" customWidth="1"/>
    <col min="18" max="18" width="13.36328125" style="54" hidden="1" customWidth="1"/>
    <col min="19" max="20" width="21" style="54" hidden="1" customWidth="1"/>
    <col min="21" max="21" width="22.54296875" style="54" hidden="1" customWidth="1"/>
    <col min="22" max="22" width="16.6328125" style="54" hidden="1" customWidth="1"/>
    <col min="23" max="23" width="28.453125" style="54" hidden="1" customWidth="1"/>
    <col min="24" max="24" width="0" hidden="1" customWidth="1"/>
    <col min="25" max="25" width="14.54296875" hidden="1" customWidth="1"/>
    <col min="183" max="183" width="12.54296875" style="6"/>
  </cols>
  <sheetData>
    <row r="1" spans="1:1105" ht="95.5" customHeight="1" x14ac:dyDescent="0.35">
      <c r="C1"/>
      <c r="E1" s="706" t="s">
        <v>3159</v>
      </c>
      <c r="F1" s="706"/>
      <c r="I1" s="9"/>
      <c r="O1" s="7"/>
      <c r="P1" s="5"/>
      <c r="Q1" s="5"/>
      <c r="R1" s="5"/>
      <c r="S1" s="5"/>
      <c r="T1" s="5"/>
      <c r="U1" s="5"/>
      <c r="V1" s="5"/>
      <c r="W1" s="5"/>
    </row>
    <row r="2" spans="1:1105" s="701" customFormat="1" ht="60.65" customHeight="1" x14ac:dyDescent="0.35">
      <c r="A2" s="701" t="s">
        <v>3157</v>
      </c>
      <c r="B2" s="697" t="s">
        <v>0</v>
      </c>
      <c r="C2" s="698" t="s">
        <v>1</v>
      </c>
      <c r="D2" s="698" t="s">
        <v>2</v>
      </c>
      <c r="E2" s="698" t="s">
        <v>3</v>
      </c>
      <c r="F2" s="698" t="s">
        <v>4</v>
      </c>
      <c r="G2" s="699" t="s">
        <v>5</v>
      </c>
      <c r="H2" s="699" t="s">
        <v>6</v>
      </c>
      <c r="I2" s="698" t="s">
        <v>7</v>
      </c>
      <c r="J2" s="699" t="s">
        <v>3158</v>
      </c>
      <c r="K2" s="699" t="s">
        <v>9</v>
      </c>
      <c r="L2" s="699" t="s">
        <v>10</v>
      </c>
      <c r="M2" s="699" t="s">
        <v>11</v>
      </c>
      <c r="N2" s="699" t="s">
        <v>12</v>
      </c>
      <c r="O2" s="698" t="s">
        <v>13</v>
      </c>
      <c r="P2" s="697" t="s">
        <v>14</v>
      </c>
      <c r="Q2" s="697" t="s">
        <v>15</v>
      </c>
      <c r="R2" s="697" t="s">
        <v>16</v>
      </c>
      <c r="S2" s="697" t="s">
        <v>17</v>
      </c>
      <c r="T2" s="697" t="s">
        <v>18</v>
      </c>
      <c r="U2" s="697" t="s">
        <v>19</v>
      </c>
      <c r="V2" s="697" t="s">
        <v>20</v>
      </c>
      <c r="W2" s="697" t="s">
        <v>21</v>
      </c>
      <c r="X2" s="698" t="s">
        <v>22</v>
      </c>
      <c r="Y2" s="700" t="s">
        <v>23</v>
      </c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FL2" s="702"/>
      <c r="FM2" s="702"/>
      <c r="FN2" s="702"/>
      <c r="FO2" s="702"/>
      <c r="FP2" s="702"/>
      <c r="FQ2" s="702"/>
      <c r="FR2" s="702"/>
      <c r="FS2" s="702"/>
      <c r="FT2" s="702"/>
      <c r="FU2" s="702"/>
      <c r="FV2" s="702"/>
      <c r="FW2" s="702"/>
      <c r="FX2" s="702"/>
      <c r="FY2" s="702"/>
      <c r="FZ2" s="702"/>
      <c r="GA2" s="702"/>
      <c r="GB2" s="702"/>
      <c r="GC2" s="702"/>
      <c r="GD2" s="702"/>
      <c r="GE2" s="702"/>
      <c r="GF2" s="702"/>
      <c r="GG2" s="702"/>
      <c r="GH2" s="702"/>
      <c r="GI2" s="702"/>
      <c r="GJ2" s="702"/>
      <c r="GK2" s="702"/>
      <c r="GL2" s="702"/>
      <c r="GM2" s="702"/>
      <c r="GN2" s="702"/>
      <c r="GO2" s="702"/>
      <c r="GP2" s="702"/>
      <c r="GQ2" s="702"/>
      <c r="GR2" s="702"/>
      <c r="GS2" s="702"/>
      <c r="GT2" s="702"/>
      <c r="GU2" s="702"/>
      <c r="GV2" s="702"/>
      <c r="GW2" s="702"/>
      <c r="GX2" s="702"/>
      <c r="GY2" s="702"/>
      <c r="GZ2" s="702"/>
      <c r="HA2" s="702"/>
      <c r="HB2" s="702"/>
      <c r="HC2" s="702"/>
      <c r="HD2" s="702"/>
      <c r="HE2" s="702"/>
      <c r="HF2" s="702"/>
      <c r="HG2" s="702"/>
      <c r="HH2" s="702"/>
      <c r="HI2" s="702"/>
      <c r="HJ2" s="702"/>
      <c r="HK2" s="702"/>
      <c r="HL2" s="702"/>
      <c r="HM2" s="702"/>
      <c r="HN2" s="702"/>
      <c r="HO2" s="702"/>
      <c r="HP2" s="702"/>
      <c r="HQ2" s="702"/>
      <c r="HR2" s="702"/>
      <c r="HS2" s="702"/>
      <c r="HT2" s="702"/>
      <c r="HU2" s="702"/>
      <c r="HV2" s="702"/>
      <c r="HW2" s="702"/>
      <c r="HX2" s="702"/>
      <c r="HY2" s="702"/>
      <c r="HZ2" s="702"/>
      <c r="IA2" s="702"/>
      <c r="IB2" s="702"/>
      <c r="IC2" s="702"/>
      <c r="ID2" s="702"/>
      <c r="IE2" s="702"/>
      <c r="IF2" s="702"/>
      <c r="IG2" s="702"/>
      <c r="IH2" s="702"/>
      <c r="II2" s="702"/>
      <c r="IJ2" s="702"/>
      <c r="IK2" s="702"/>
      <c r="IL2" s="702"/>
      <c r="IM2" s="702"/>
      <c r="IN2" s="702"/>
      <c r="IO2" s="702"/>
      <c r="IP2" s="702"/>
      <c r="IQ2" s="702"/>
      <c r="IR2" s="702"/>
      <c r="IS2" s="702"/>
      <c r="IT2" s="702"/>
      <c r="IU2" s="702"/>
      <c r="IV2" s="702"/>
      <c r="IW2" s="702"/>
      <c r="IX2" s="702"/>
      <c r="IY2" s="702"/>
      <c r="IZ2" s="702"/>
      <c r="JA2" s="702"/>
      <c r="JB2" s="702"/>
      <c r="JC2" s="702"/>
      <c r="JD2" s="702"/>
      <c r="JE2" s="702"/>
      <c r="JF2" s="702"/>
      <c r="JG2" s="702"/>
      <c r="JH2" s="702"/>
      <c r="JI2" s="702"/>
      <c r="JJ2" s="702"/>
      <c r="JK2" s="702"/>
      <c r="JL2" s="702"/>
      <c r="JM2" s="702"/>
      <c r="JN2" s="702"/>
      <c r="JO2" s="702"/>
      <c r="JP2" s="702"/>
      <c r="JQ2" s="702"/>
      <c r="JR2" s="702"/>
      <c r="JS2" s="702"/>
      <c r="JT2" s="702"/>
      <c r="JU2" s="702"/>
      <c r="JV2" s="702"/>
      <c r="JW2" s="702"/>
      <c r="JX2" s="702"/>
      <c r="JY2" s="702"/>
      <c r="JZ2" s="702"/>
      <c r="KA2" s="702"/>
      <c r="KB2" s="702"/>
      <c r="KC2" s="702"/>
      <c r="KD2" s="702"/>
      <c r="KE2" s="702"/>
      <c r="KF2" s="702"/>
      <c r="KG2" s="702"/>
      <c r="KH2" s="702"/>
      <c r="KI2" s="702"/>
      <c r="KJ2" s="702"/>
      <c r="KK2" s="702"/>
      <c r="KL2" s="702"/>
      <c r="KM2" s="702"/>
      <c r="KN2" s="702"/>
      <c r="KO2" s="702"/>
      <c r="KP2" s="702"/>
      <c r="KQ2" s="702"/>
      <c r="KR2" s="702"/>
      <c r="KS2" s="702"/>
      <c r="KT2" s="702"/>
      <c r="KU2" s="702"/>
      <c r="KV2" s="702"/>
      <c r="KW2" s="702"/>
      <c r="KX2" s="702"/>
      <c r="KY2" s="702"/>
      <c r="KZ2" s="702"/>
      <c r="LA2" s="702"/>
      <c r="LB2" s="702"/>
      <c r="LC2" s="702"/>
      <c r="LD2" s="702"/>
      <c r="LE2" s="702"/>
      <c r="LF2" s="702"/>
      <c r="LG2" s="702"/>
      <c r="LH2" s="702"/>
      <c r="LI2" s="702"/>
      <c r="LJ2" s="702"/>
      <c r="LK2" s="702"/>
      <c r="LL2" s="702"/>
      <c r="LM2" s="702"/>
      <c r="LN2" s="702"/>
      <c r="LO2" s="702"/>
      <c r="LP2" s="702"/>
      <c r="LQ2" s="702"/>
      <c r="LR2" s="702"/>
      <c r="LS2" s="702"/>
      <c r="LT2" s="702"/>
      <c r="LU2" s="702"/>
      <c r="LV2" s="702"/>
      <c r="LW2" s="702"/>
      <c r="LX2" s="702"/>
      <c r="LY2" s="702"/>
      <c r="LZ2" s="702"/>
      <c r="MA2" s="702"/>
      <c r="MB2" s="702"/>
      <c r="MC2" s="702"/>
      <c r="MD2" s="702"/>
      <c r="ME2" s="702"/>
      <c r="MF2" s="702"/>
      <c r="MG2" s="702"/>
      <c r="MH2" s="702"/>
      <c r="MI2" s="702"/>
      <c r="MJ2" s="702"/>
      <c r="MK2" s="702"/>
      <c r="ML2" s="702"/>
      <c r="MM2" s="702"/>
      <c r="MN2" s="702"/>
      <c r="MO2" s="702"/>
      <c r="MP2" s="702"/>
      <c r="MQ2" s="702"/>
      <c r="MR2" s="702"/>
      <c r="MS2" s="702"/>
      <c r="MT2" s="702"/>
      <c r="MU2" s="702"/>
      <c r="MV2" s="702"/>
      <c r="MW2" s="702"/>
      <c r="MX2" s="702"/>
      <c r="MY2" s="702"/>
      <c r="MZ2" s="702"/>
      <c r="NA2" s="702"/>
      <c r="NB2" s="702"/>
      <c r="NC2" s="702"/>
      <c r="ND2" s="702"/>
      <c r="NE2" s="702"/>
      <c r="NF2" s="702"/>
      <c r="NG2" s="702"/>
      <c r="NH2" s="702"/>
      <c r="NI2" s="702"/>
      <c r="NJ2" s="702"/>
      <c r="NK2" s="702"/>
      <c r="NL2" s="702"/>
      <c r="NM2" s="702"/>
      <c r="NN2" s="702"/>
      <c r="NO2" s="702"/>
      <c r="NP2" s="702"/>
      <c r="NQ2" s="702"/>
      <c r="NR2" s="702"/>
      <c r="NS2" s="702"/>
      <c r="NT2" s="702"/>
      <c r="NU2" s="702"/>
      <c r="NV2" s="702"/>
      <c r="NW2" s="702"/>
      <c r="NX2" s="702"/>
      <c r="NY2" s="702"/>
      <c r="NZ2" s="702"/>
      <c r="OA2" s="702"/>
      <c r="OB2" s="702"/>
      <c r="OC2" s="702"/>
      <c r="OD2" s="702"/>
      <c r="OE2" s="702"/>
      <c r="OF2" s="702"/>
      <c r="OG2" s="702"/>
      <c r="OH2" s="702"/>
      <c r="OI2" s="702"/>
      <c r="OJ2" s="702"/>
      <c r="OK2" s="702"/>
      <c r="OL2" s="702"/>
      <c r="OM2" s="702"/>
      <c r="ON2" s="702"/>
      <c r="OO2" s="702"/>
      <c r="OP2" s="702"/>
      <c r="OQ2" s="702"/>
      <c r="OR2" s="702"/>
      <c r="OS2" s="702"/>
      <c r="OT2" s="702"/>
      <c r="OU2" s="702"/>
      <c r="OV2" s="702"/>
      <c r="OW2" s="702"/>
      <c r="OX2" s="702"/>
      <c r="OY2" s="702"/>
      <c r="OZ2" s="702"/>
      <c r="PA2" s="702"/>
      <c r="PB2" s="702"/>
      <c r="PC2" s="702"/>
      <c r="PD2" s="702"/>
      <c r="PE2" s="702"/>
      <c r="PF2" s="702"/>
      <c r="PG2" s="702"/>
      <c r="PH2" s="702"/>
      <c r="PI2" s="702"/>
      <c r="PJ2" s="702"/>
      <c r="PK2" s="702"/>
      <c r="PL2" s="702"/>
      <c r="PM2" s="702"/>
      <c r="PN2" s="702"/>
      <c r="PO2" s="702"/>
      <c r="PP2" s="702"/>
      <c r="PQ2" s="702"/>
      <c r="PR2" s="702"/>
      <c r="PS2" s="702"/>
      <c r="PT2" s="702"/>
      <c r="PU2" s="702"/>
      <c r="PV2" s="702"/>
      <c r="PW2" s="702"/>
      <c r="PX2" s="702"/>
      <c r="PY2" s="702"/>
      <c r="PZ2" s="702"/>
      <c r="QA2" s="702"/>
      <c r="QB2" s="702"/>
      <c r="QC2" s="702"/>
      <c r="QD2" s="702"/>
      <c r="QE2" s="702"/>
      <c r="QF2" s="702"/>
      <c r="QG2" s="702"/>
      <c r="QH2" s="702"/>
      <c r="QI2" s="702"/>
      <c r="QJ2" s="702"/>
      <c r="QK2" s="702"/>
      <c r="QL2" s="702"/>
      <c r="QM2" s="702"/>
      <c r="QN2" s="702"/>
      <c r="QO2" s="702"/>
      <c r="QP2" s="702"/>
      <c r="QQ2" s="702"/>
      <c r="QR2" s="702"/>
      <c r="QS2" s="702"/>
      <c r="QT2" s="702"/>
      <c r="QU2" s="702"/>
      <c r="QV2" s="702"/>
      <c r="QW2" s="702"/>
      <c r="QX2" s="702"/>
      <c r="QY2" s="702"/>
      <c r="QZ2" s="702"/>
      <c r="RA2" s="702"/>
      <c r="RB2" s="702"/>
      <c r="RC2" s="702"/>
      <c r="RD2" s="702"/>
      <c r="RE2" s="702"/>
      <c r="RF2" s="702"/>
      <c r="RG2" s="702"/>
      <c r="RH2" s="702"/>
      <c r="RI2" s="702"/>
      <c r="RJ2" s="702"/>
      <c r="RK2" s="702"/>
      <c r="RL2" s="702"/>
      <c r="RM2" s="702"/>
      <c r="RN2" s="702"/>
      <c r="RO2" s="702"/>
      <c r="RP2" s="702"/>
      <c r="RQ2" s="702"/>
      <c r="RR2" s="702"/>
      <c r="RS2" s="702"/>
      <c r="RT2" s="702"/>
      <c r="RU2" s="702"/>
      <c r="RV2" s="702"/>
      <c r="RW2" s="702"/>
      <c r="RX2" s="702"/>
      <c r="RY2" s="702"/>
      <c r="RZ2" s="702"/>
      <c r="SA2" s="702"/>
      <c r="SB2" s="702"/>
      <c r="SC2" s="702"/>
      <c r="SD2" s="702"/>
      <c r="SE2" s="702"/>
      <c r="SF2" s="702"/>
      <c r="SG2" s="702"/>
      <c r="SH2" s="702"/>
      <c r="SI2" s="702"/>
      <c r="SJ2" s="702"/>
      <c r="SK2" s="702"/>
      <c r="SL2" s="702"/>
      <c r="SM2" s="702"/>
      <c r="SN2" s="702"/>
      <c r="SO2" s="702"/>
      <c r="SP2" s="702"/>
      <c r="SQ2" s="702"/>
      <c r="SR2" s="702"/>
      <c r="SS2" s="702"/>
      <c r="ST2" s="702"/>
      <c r="SU2" s="702"/>
      <c r="SV2" s="702"/>
      <c r="SW2" s="702"/>
      <c r="SX2" s="702"/>
      <c r="SY2" s="702"/>
      <c r="SZ2" s="702"/>
      <c r="TA2" s="702"/>
      <c r="TB2" s="702"/>
      <c r="TC2" s="702"/>
      <c r="TD2" s="702"/>
      <c r="TE2" s="702"/>
      <c r="TF2" s="702"/>
      <c r="TG2" s="702"/>
      <c r="TH2" s="702"/>
      <c r="TI2" s="702"/>
      <c r="TJ2" s="702"/>
      <c r="TK2" s="702"/>
      <c r="TL2" s="702"/>
      <c r="TM2" s="702"/>
      <c r="TN2" s="702"/>
      <c r="TO2" s="702"/>
      <c r="TP2" s="702"/>
      <c r="TQ2" s="702"/>
      <c r="TR2" s="702"/>
      <c r="TS2" s="702"/>
      <c r="TT2" s="702"/>
      <c r="TU2" s="702"/>
      <c r="TV2" s="702"/>
      <c r="TW2" s="702"/>
      <c r="TX2" s="702"/>
      <c r="TY2" s="702"/>
      <c r="TZ2" s="702"/>
      <c r="UA2" s="702"/>
      <c r="UB2" s="702"/>
      <c r="UC2" s="702"/>
      <c r="UD2" s="702"/>
      <c r="UE2" s="702"/>
      <c r="UF2" s="702"/>
      <c r="UG2" s="702"/>
      <c r="UH2" s="702"/>
      <c r="UI2" s="702"/>
      <c r="UJ2" s="702"/>
      <c r="UK2" s="702"/>
      <c r="UL2" s="702"/>
      <c r="UM2" s="702"/>
      <c r="UN2" s="702"/>
      <c r="UO2" s="702"/>
      <c r="UP2" s="702"/>
      <c r="UQ2" s="702"/>
      <c r="UR2" s="702"/>
      <c r="US2" s="702"/>
      <c r="UT2" s="702"/>
      <c r="UU2" s="702"/>
      <c r="UV2" s="702"/>
      <c r="UW2" s="702"/>
      <c r="UX2" s="702"/>
      <c r="UY2" s="702"/>
      <c r="UZ2" s="702"/>
      <c r="VA2" s="702"/>
      <c r="VB2" s="702"/>
      <c r="VC2" s="702"/>
      <c r="VD2" s="702"/>
      <c r="VE2" s="702"/>
      <c r="VF2" s="702"/>
      <c r="VG2" s="702"/>
      <c r="VH2" s="702"/>
      <c r="VI2" s="702"/>
      <c r="VJ2" s="702"/>
      <c r="VK2" s="702"/>
      <c r="VL2" s="702"/>
      <c r="VM2" s="702"/>
      <c r="VN2" s="702"/>
      <c r="VO2" s="702"/>
      <c r="VP2" s="702"/>
      <c r="VQ2" s="702"/>
      <c r="VR2" s="702"/>
      <c r="VS2" s="702"/>
      <c r="VT2" s="702"/>
      <c r="VU2" s="702"/>
      <c r="VV2" s="702"/>
      <c r="VW2" s="702"/>
      <c r="VX2" s="702"/>
      <c r="VY2" s="702"/>
      <c r="VZ2" s="702"/>
      <c r="WA2" s="702"/>
      <c r="WB2" s="702"/>
      <c r="WC2" s="702"/>
      <c r="WD2" s="702"/>
      <c r="WE2" s="702"/>
      <c r="WF2" s="702"/>
      <c r="WG2" s="702"/>
      <c r="WH2" s="702"/>
      <c r="WI2" s="702"/>
      <c r="WJ2" s="702"/>
      <c r="WK2" s="702"/>
      <c r="WL2" s="702"/>
      <c r="WM2" s="702"/>
      <c r="WN2" s="702"/>
      <c r="WO2" s="702"/>
      <c r="WP2" s="702"/>
      <c r="WQ2" s="702"/>
      <c r="WR2" s="702"/>
      <c r="WS2" s="702"/>
      <c r="WT2" s="702"/>
      <c r="WU2" s="702"/>
      <c r="WV2" s="702"/>
      <c r="WW2" s="702"/>
      <c r="WX2" s="702"/>
      <c r="WY2" s="702"/>
      <c r="WZ2" s="702"/>
      <c r="XA2" s="702"/>
      <c r="XB2" s="702"/>
      <c r="XC2" s="702"/>
      <c r="XD2" s="702"/>
      <c r="XE2" s="702"/>
      <c r="XF2" s="702"/>
      <c r="XG2" s="702"/>
      <c r="XH2" s="702"/>
      <c r="XI2" s="702"/>
      <c r="XJ2" s="702"/>
      <c r="XK2" s="702"/>
      <c r="XL2" s="702"/>
      <c r="XM2" s="702"/>
      <c r="XN2" s="702"/>
      <c r="XO2" s="702"/>
      <c r="XP2" s="702"/>
      <c r="XQ2" s="702"/>
      <c r="XR2" s="702"/>
      <c r="XS2" s="702"/>
      <c r="XT2" s="702"/>
      <c r="XU2" s="702"/>
      <c r="XV2" s="702"/>
      <c r="XW2" s="702"/>
      <c r="XX2" s="702"/>
      <c r="XY2" s="702"/>
      <c r="XZ2" s="702"/>
      <c r="YA2" s="702"/>
      <c r="YB2" s="702"/>
      <c r="YC2" s="702"/>
      <c r="YD2" s="702"/>
      <c r="YE2" s="702"/>
      <c r="YF2" s="702"/>
      <c r="YG2" s="702"/>
      <c r="YH2" s="702"/>
      <c r="YI2" s="702"/>
      <c r="YJ2" s="702"/>
      <c r="YK2" s="702"/>
      <c r="YL2" s="702"/>
      <c r="YM2" s="702"/>
      <c r="YN2" s="702"/>
      <c r="YO2" s="702"/>
      <c r="YP2" s="702"/>
      <c r="YQ2" s="702"/>
      <c r="YR2" s="702"/>
      <c r="YS2" s="702"/>
      <c r="YT2" s="702"/>
      <c r="YU2" s="702"/>
      <c r="YV2" s="702"/>
      <c r="YW2" s="702"/>
      <c r="YX2" s="702"/>
      <c r="YY2" s="702"/>
      <c r="YZ2" s="702"/>
      <c r="ZA2" s="702"/>
      <c r="ZB2" s="702"/>
      <c r="ZC2" s="702"/>
      <c r="ZD2" s="702"/>
      <c r="ZE2" s="702"/>
      <c r="ZF2" s="702"/>
      <c r="ZG2" s="702"/>
      <c r="ZH2" s="702"/>
      <c r="ZI2" s="702"/>
      <c r="ZJ2" s="702"/>
      <c r="ZK2" s="702"/>
      <c r="ZL2" s="702"/>
      <c r="ZM2" s="702"/>
      <c r="ZN2" s="702"/>
      <c r="ZO2" s="702"/>
      <c r="ZP2" s="702"/>
      <c r="ZQ2" s="702"/>
      <c r="ZR2" s="702"/>
      <c r="ZS2" s="702"/>
      <c r="ZT2" s="702"/>
      <c r="ZU2" s="702"/>
      <c r="ZV2" s="702"/>
      <c r="ZW2" s="702"/>
      <c r="ZX2" s="702"/>
      <c r="ZY2" s="702"/>
      <c r="ZZ2" s="702"/>
      <c r="AAA2" s="702"/>
      <c r="AAB2" s="702"/>
      <c r="AAC2" s="702"/>
      <c r="AAD2" s="702"/>
      <c r="AAE2" s="702"/>
      <c r="AAF2" s="702"/>
      <c r="AAG2" s="702"/>
      <c r="AAH2" s="702"/>
      <c r="AAI2" s="702"/>
      <c r="AAJ2" s="702"/>
      <c r="AAK2" s="702"/>
      <c r="AAL2" s="702"/>
      <c r="AAM2" s="702"/>
      <c r="AAN2" s="702"/>
      <c r="AAO2" s="702"/>
      <c r="AAP2" s="702"/>
      <c r="AAQ2" s="702"/>
      <c r="AAR2" s="702"/>
      <c r="AAS2" s="702"/>
      <c r="AAT2" s="702"/>
      <c r="AAU2" s="702"/>
      <c r="AAV2" s="702"/>
      <c r="AAW2" s="702"/>
      <c r="AAX2" s="702"/>
      <c r="AAY2" s="702"/>
      <c r="AAZ2" s="702"/>
      <c r="ABA2" s="702"/>
      <c r="ABB2" s="702"/>
      <c r="ABC2" s="702"/>
      <c r="ABD2" s="702"/>
      <c r="ABE2" s="702"/>
      <c r="ABF2" s="702"/>
      <c r="ABG2" s="702"/>
      <c r="ABH2" s="702"/>
      <c r="ABI2" s="702"/>
      <c r="ABJ2" s="702"/>
      <c r="ABK2" s="702"/>
      <c r="ABL2" s="702"/>
      <c r="ABM2" s="702"/>
      <c r="ABN2" s="702"/>
      <c r="ABO2" s="702"/>
      <c r="ABP2" s="702"/>
      <c r="ABQ2" s="702"/>
      <c r="ABR2" s="702"/>
      <c r="ABS2" s="702"/>
      <c r="ABT2" s="702"/>
      <c r="ABU2" s="702"/>
      <c r="ABV2" s="702"/>
      <c r="ABW2" s="702"/>
      <c r="ABX2" s="702"/>
      <c r="ABY2" s="702"/>
      <c r="ABZ2" s="702"/>
      <c r="ACA2" s="702"/>
      <c r="ACB2" s="702"/>
      <c r="ACC2" s="702"/>
      <c r="ACD2" s="702"/>
      <c r="ACE2" s="702"/>
      <c r="ACF2" s="702"/>
      <c r="ACG2" s="702"/>
      <c r="ACH2" s="702"/>
      <c r="ACI2" s="702"/>
      <c r="ACJ2" s="702"/>
      <c r="ACK2" s="702"/>
      <c r="ACL2" s="702"/>
      <c r="ACM2" s="702"/>
      <c r="ACN2" s="702"/>
      <c r="ACO2" s="702"/>
      <c r="ACP2" s="702"/>
      <c r="ACQ2" s="702"/>
      <c r="ACR2" s="702"/>
      <c r="ACS2" s="702"/>
      <c r="ACT2" s="702"/>
      <c r="ACU2" s="702"/>
      <c r="ACV2" s="702"/>
      <c r="ACW2" s="702"/>
      <c r="ACX2" s="702"/>
      <c r="ACY2" s="702"/>
      <c r="ACZ2" s="702"/>
      <c r="ADA2" s="702"/>
      <c r="ADB2" s="702"/>
      <c r="ADC2" s="702"/>
      <c r="ADD2" s="702"/>
      <c r="ADE2" s="702"/>
      <c r="ADF2" s="702"/>
      <c r="ADG2" s="702"/>
      <c r="ADH2" s="702"/>
      <c r="ADI2" s="702"/>
      <c r="ADJ2" s="702"/>
      <c r="ADK2" s="702"/>
      <c r="ADL2" s="702"/>
      <c r="ADM2" s="702"/>
      <c r="ADN2" s="702"/>
      <c r="ADO2" s="702"/>
      <c r="ADP2" s="702"/>
      <c r="ADQ2" s="702"/>
      <c r="ADR2" s="702"/>
      <c r="ADS2" s="702"/>
      <c r="ADT2" s="702"/>
      <c r="ADU2" s="702"/>
      <c r="ADV2" s="702"/>
      <c r="ADW2" s="702"/>
      <c r="ADX2" s="702"/>
      <c r="ADY2" s="702"/>
      <c r="ADZ2" s="702"/>
      <c r="AEA2" s="702"/>
      <c r="AEB2" s="702"/>
      <c r="AEC2" s="702"/>
      <c r="AED2" s="702"/>
      <c r="AEE2" s="702"/>
      <c r="AEF2" s="702"/>
      <c r="AEG2" s="702"/>
      <c r="AEH2" s="702"/>
      <c r="AEI2" s="702"/>
      <c r="AEJ2" s="702"/>
      <c r="AEK2" s="702"/>
      <c r="AEL2" s="702"/>
      <c r="AEM2" s="702"/>
      <c r="AEN2" s="702"/>
      <c r="AEO2" s="702"/>
      <c r="AEP2" s="702"/>
      <c r="AEQ2" s="702"/>
      <c r="AER2" s="702"/>
      <c r="AES2" s="702"/>
      <c r="AET2" s="702"/>
      <c r="AEU2" s="702"/>
      <c r="AEV2" s="702"/>
      <c r="AEW2" s="702"/>
      <c r="AEX2" s="702"/>
      <c r="AEY2" s="702"/>
      <c r="AEZ2" s="702"/>
      <c r="AFA2" s="702"/>
      <c r="AFB2" s="702"/>
      <c r="AFC2" s="702"/>
      <c r="AFD2" s="702"/>
      <c r="AFE2" s="702"/>
      <c r="AFF2" s="702"/>
      <c r="AFG2" s="702"/>
      <c r="AFH2" s="702"/>
      <c r="AFI2" s="702"/>
      <c r="AFJ2" s="702"/>
      <c r="AFK2" s="702"/>
      <c r="AFL2" s="702"/>
      <c r="AFM2" s="702"/>
      <c r="AFN2" s="702"/>
      <c r="AFO2" s="702"/>
      <c r="AFP2" s="702"/>
      <c r="AFQ2" s="702"/>
      <c r="AFR2" s="702"/>
      <c r="AFS2" s="702"/>
      <c r="AFT2" s="702"/>
      <c r="AFU2" s="702"/>
      <c r="AFV2" s="702"/>
      <c r="AFW2" s="702"/>
      <c r="AFX2" s="702"/>
      <c r="AFY2" s="702"/>
      <c r="AFZ2" s="702"/>
      <c r="AGA2" s="702"/>
      <c r="AGB2" s="702"/>
      <c r="AGC2" s="702"/>
      <c r="AGD2" s="702"/>
      <c r="AGE2" s="702"/>
      <c r="AGF2" s="702"/>
      <c r="AGG2" s="702"/>
      <c r="AGH2" s="702"/>
      <c r="AGI2" s="702"/>
      <c r="AGJ2" s="702"/>
      <c r="AGK2" s="702"/>
      <c r="AGL2" s="702"/>
      <c r="AGM2" s="702"/>
      <c r="AGN2" s="702"/>
      <c r="AGO2" s="702"/>
      <c r="AGP2" s="702"/>
      <c r="AGQ2" s="702"/>
      <c r="AGR2" s="702"/>
      <c r="AGS2" s="702"/>
      <c r="AGT2" s="702"/>
      <c r="AGU2" s="702"/>
      <c r="AGV2" s="702"/>
      <c r="AGW2" s="702"/>
      <c r="AGX2" s="702"/>
      <c r="AGY2" s="702"/>
      <c r="AGZ2" s="702"/>
      <c r="AHA2" s="702"/>
      <c r="AHB2" s="702"/>
      <c r="AHC2" s="702"/>
      <c r="AHD2" s="702"/>
      <c r="AHE2" s="702"/>
      <c r="AHF2" s="702"/>
      <c r="AHG2" s="702"/>
      <c r="AHH2" s="702"/>
      <c r="AHI2" s="702"/>
      <c r="AHJ2" s="702"/>
      <c r="AHK2" s="702"/>
      <c r="AHL2" s="702"/>
      <c r="AHM2" s="702"/>
      <c r="AHN2" s="702"/>
      <c r="AHO2" s="702"/>
      <c r="AHP2" s="702"/>
      <c r="AHQ2" s="702"/>
      <c r="AHR2" s="702"/>
      <c r="AHS2" s="702"/>
      <c r="AHT2" s="702"/>
      <c r="AHU2" s="702"/>
      <c r="AHV2" s="702"/>
      <c r="AHW2" s="702"/>
      <c r="AHX2" s="702"/>
      <c r="AHY2" s="702"/>
      <c r="AHZ2" s="702"/>
      <c r="AIA2" s="702"/>
      <c r="AIB2" s="702"/>
      <c r="AIC2" s="702"/>
      <c r="AID2" s="702"/>
      <c r="AIE2" s="702"/>
      <c r="AIF2" s="702"/>
      <c r="AIG2" s="702"/>
      <c r="AIH2" s="702"/>
      <c r="AII2" s="702"/>
      <c r="AIJ2" s="702"/>
      <c r="AIK2" s="702"/>
      <c r="AIL2" s="702"/>
      <c r="AIM2" s="702"/>
      <c r="AIN2" s="702"/>
      <c r="AIO2" s="702"/>
      <c r="AIP2" s="702"/>
      <c r="AIQ2" s="702"/>
      <c r="AIR2" s="702"/>
      <c r="AIS2" s="702"/>
      <c r="AIT2" s="702"/>
      <c r="AIU2" s="702"/>
      <c r="AIV2" s="702"/>
      <c r="AIW2" s="702"/>
      <c r="AIX2" s="702"/>
      <c r="AIY2" s="702"/>
      <c r="AIZ2" s="702"/>
      <c r="AJA2" s="702"/>
      <c r="AJB2" s="702"/>
      <c r="AJC2" s="702"/>
      <c r="AJD2" s="702"/>
      <c r="AJE2" s="702"/>
      <c r="AJF2" s="702"/>
      <c r="AJG2" s="702"/>
      <c r="AJH2" s="702"/>
      <c r="AJI2" s="702"/>
      <c r="AJJ2" s="702"/>
      <c r="AJK2" s="702"/>
      <c r="AJL2" s="702"/>
      <c r="AJM2" s="702"/>
      <c r="AJN2" s="702"/>
      <c r="AJO2" s="702"/>
      <c r="AJP2" s="702"/>
      <c r="AJQ2" s="702"/>
      <c r="AJR2" s="702"/>
      <c r="AJS2" s="702"/>
      <c r="AJT2" s="702"/>
      <c r="AJU2" s="702"/>
      <c r="AJV2" s="702"/>
      <c r="AJW2" s="702"/>
      <c r="AJX2" s="702"/>
      <c r="AJY2" s="702"/>
      <c r="AJZ2" s="702"/>
      <c r="AKA2" s="702"/>
      <c r="AKB2" s="702"/>
      <c r="AKC2" s="702"/>
      <c r="AKD2" s="702"/>
      <c r="AKE2" s="702"/>
      <c r="AKF2" s="702"/>
      <c r="AKG2" s="702"/>
      <c r="AKH2" s="702"/>
      <c r="AKI2" s="702"/>
      <c r="AKK2" s="702"/>
      <c r="AKL2" s="702"/>
      <c r="AKM2" s="702"/>
      <c r="AKN2" s="702"/>
      <c r="AKO2" s="702"/>
      <c r="AKP2" s="702"/>
      <c r="AKQ2" s="702"/>
      <c r="AKR2" s="702"/>
      <c r="AKS2" s="702"/>
      <c r="AKT2" s="702"/>
      <c r="AKU2" s="702"/>
      <c r="AKV2" s="702"/>
      <c r="AKW2" s="702"/>
      <c r="AKX2" s="702"/>
      <c r="AKY2" s="702"/>
      <c r="AKZ2" s="702"/>
      <c r="ALA2" s="702"/>
      <c r="ALB2" s="702"/>
      <c r="ALC2" s="702"/>
      <c r="ALD2" s="702"/>
      <c r="ALE2" s="702"/>
      <c r="ALF2" s="702"/>
      <c r="ALG2" s="702"/>
      <c r="ALH2" s="702"/>
      <c r="ALI2" s="702"/>
      <c r="ALJ2" s="702"/>
      <c r="ALK2" s="702"/>
      <c r="ALL2" s="702"/>
      <c r="ALM2" s="702"/>
      <c r="ALN2" s="702"/>
      <c r="ALO2" s="702"/>
      <c r="ALP2" s="702"/>
      <c r="ALQ2" s="702"/>
      <c r="ALR2" s="702"/>
      <c r="ALS2" s="702"/>
      <c r="ALT2" s="702"/>
      <c r="ALU2" s="702"/>
      <c r="ALV2" s="702"/>
      <c r="ALW2" s="702"/>
      <c r="ALX2" s="702"/>
      <c r="ALY2" s="702"/>
      <c r="ALZ2" s="702"/>
      <c r="AMA2" s="702"/>
      <c r="AMB2" s="702"/>
      <c r="AMC2" s="702"/>
      <c r="AMD2" s="702"/>
      <c r="AME2" s="702"/>
      <c r="AMF2" s="702"/>
      <c r="AMG2" s="702"/>
      <c r="AMH2" s="702"/>
      <c r="AMI2" s="702"/>
      <c r="AMJ2" s="702"/>
      <c r="AMK2" s="702"/>
      <c r="AML2" s="702"/>
      <c r="AMM2" s="702"/>
      <c r="AMN2" s="702"/>
      <c r="AMO2" s="702"/>
      <c r="AMP2" s="702"/>
      <c r="AMQ2" s="702"/>
      <c r="AMR2" s="702"/>
      <c r="AMS2" s="702"/>
      <c r="AMT2" s="702"/>
      <c r="AMU2" s="702"/>
      <c r="AMV2" s="702"/>
      <c r="AMW2" s="702"/>
      <c r="AMX2" s="702"/>
      <c r="AMY2" s="702"/>
      <c r="AMZ2" s="702"/>
      <c r="ANA2" s="702"/>
      <c r="ANB2" s="702"/>
      <c r="ANC2" s="702"/>
      <c r="AND2" s="702"/>
      <c r="ANE2" s="702"/>
      <c r="ANF2" s="702"/>
      <c r="ANG2" s="702"/>
      <c r="ANH2" s="702"/>
      <c r="ANI2" s="702"/>
      <c r="ANJ2" s="702"/>
      <c r="ANK2" s="702"/>
      <c r="ANL2" s="702"/>
      <c r="ANM2" s="702"/>
      <c r="ANN2" s="702"/>
      <c r="ANO2" s="702"/>
      <c r="ANP2" s="702"/>
      <c r="ANQ2" s="702"/>
      <c r="ANR2" s="702"/>
      <c r="ANS2" s="702"/>
      <c r="ANT2" s="702"/>
      <c r="ANU2" s="702"/>
      <c r="ANV2" s="702"/>
      <c r="ANW2" s="702"/>
      <c r="ANX2" s="702"/>
      <c r="ANY2" s="702"/>
      <c r="ANZ2" s="702"/>
      <c r="AOA2" s="702"/>
      <c r="AOB2" s="702"/>
      <c r="AOC2" s="702"/>
      <c r="AOD2" s="702"/>
      <c r="AOE2" s="702"/>
      <c r="AOF2" s="702"/>
      <c r="AOG2" s="702"/>
      <c r="AOH2" s="702"/>
      <c r="AOI2" s="702"/>
      <c r="AOJ2" s="702"/>
      <c r="AOK2" s="702"/>
      <c r="AOL2" s="702"/>
      <c r="AOM2" s="702"/>
      <c r="AON2" s="702"/>
      <c r="AOO2" s="702"/>
      <c r="AOP2" s="702"/>
      <c r="AOQ2" s="702"/>
      <c r="AOR2" s="702"/>
      <c r="AOS2" s="702"/>
      <c r="AOT2" s="702"/>
      <c r="AOU2" s="702"/>
      <c r="AOV2" s="702"/>
      <c r="AOW2" s="702"/>
      <c r="AOX2" s="702"/>
      <c r="AOY2" s="702"/>
      <c r="AOZ2" s="702"/>
      <c r="APA2" s="702"/>
      <c r="APB2" s="702"/>
      <c r="APC2" s="702"/>
      <c r="APD2" s="702"/>
      <c r="APE2" s="702"/>
      <c r="APF2" s="702"/>
      <c r="APG2" s="702"/>
      <c r="APH2" s="702"/>
      <c r="API2" s="702"/>
      <c r="APJ2" s="702"/>
      <c r="APK2" s="702"/>
      <c r="APL2" s="702"/>
      <c r="APM2" s="702"/>
    </row>
    <row r="3" spans="1:1105" s="67" customFormat="1" ht="48.65" customHeight="1" x14ac:dyDescent="0.35">
      <c r="A3" s="67" t="s">
        <v>2495</v>
      </c>
      <c r="B3" s="152">
        <v>10</v>
      </c>
      <c r="C3" s="154" t="s">
        <v>24</v>
      </c>
      <c r="D3" s="155">
        <v>10</v>
      </c>
      <c r="E3" s="154" t="s">
        <v>25</v>
      </c>
      <c r="F3" s="153" t="s">
        <v>26</v>
      </c>
      <c r="G3" s="157">
        <v>1465451</v>
      </c>
      <c r="H3" s="157">
        <v>1465451</v>
      </c>
      <c r="I3" s="158">
        <v>1</v>
      </c>
      <c r="J3" s="157">
        <v>1245633.3500000001</v>
      </c>
      <c r="K3" s="157">
        <v>0</v>
      </c>
      <c r="L3" s="157">
        <v>219817.65</v>
      </c>
      <c r="M3" s="157">
        <v>0</v>
      </c>
      <c r="N3" s="157">
        <v>0</v>
      </c>
      <c r="O3" s="153"/>
      <c r="P3" s="161" t="e">
        <f>YEAR(#REF!)</f>
        <v>#REF!</v>
      </c>
      <c r="Q3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" s="161">
        <f>YEAR(O3)</f>
        <v>1900</v>
      </c>
      <c r="S3" s="161" t="str">
        <f>IF(MONTH(O3)=1,"JANVIER",IF(MONTH(O3)=2,"FEVRIER",IF(MONTH(O3)=3,"MARS",IF(MONTH(O3)=4,"AVRIL",IF(MONTH(O3)=5,"MAI",IF(MONTH(O3)=6,"JUIN",IF(MONTH(O3)=7,"JUILLET",IF(MONTH(O3)=8,"AOUT",IF(MONTH(O3)=9,"SEPTEMBRE",IF(MONTH(O3)=10,"OCTOBRE",IF(MONTH(4)=11,"NOVEMBRE",IF(MONTH(#REF!)=12,"DECEMBRE"))))))))))))</f>
        <v>JANVIER</v>
      </c>
      <c r="T3" s="161" t="e">
        <f>YEAR(#REF!)</f>
        <v>#REF!</v>
      </c>
      <c r="U3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" s="162" t="s">
        <v>27</v>
      </c>
      <c r="W3" s="162" t="s">
        <v>27</v>
      </c>
      <c r="X3" s="164"/>
      <c r="Y3" s="165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GA3" s="68"/>
    </row>
    <row r="4" spans="1:1105" s="67" customFormat="1" ht="48.65" customHeight="1" x14ac:dyDescent="0.35">
      <c r="A4" s="67" t="s">
        <v>2495</v>
      </c>
      <c r="B4" s="152">
        <v>10</v>
      </c>
      <c r="C4" s="167" t="s">
        <v>28</v>
      </c>
      <c r="D4" s="155">
        <v>10</v>
      </c>
      <c r="E4" s="154" t="s">
        <v>25</v>
      </c>
      <c r="F4" s="156" t="s">
        <v>29</v>
      </c>
      <c r="G4" s="169">
        <v>360846.11</v>
      </c>
      <c r="H4" s="157">
        <v>360846.11</v>
      </c>
      <c r="I4" s="158">
        <v>1</v>
      </c>
      <c r="J4" s="169">
        <v>306719.19</v>
      </c>
      <c r="K4" s="157">
        <v>0</v>
      </c>
      <c r="L4" s="157">
        <v>54126.92</v>
      </c>
      <c r="M4" s="157">
        <v>0</v>
      </c>
      <c r="N4" s="157">
        <v>0</v>
      </c>
      <c r="O4" s="170">
        <v>43427</v>
      </c>
      <c r="P4" s="161" t="e">
        <f>YEAR(#REF!)</f>
        <v>#REF!</v>
      </c>
      <c r="Q4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" s="161">
        <f>YEAR(O4)</f>
        <v>2018</v>
      </c>
      <c r="S4" s="161" t="e">
        <f>IF(MONTH(O4)=1,"JANVIER",IF(MONTH(O4)=2,"FEVRIER",IF(MONTH(O4)=3,"MARS",IF(MONTH(O4)=4,"AVRIL",IF(MONTH(O4)=5,"MAI",IF(MONTH(O4)=6,"JUIN",IF(MONTH(O4)=7,"JUILLET",IF(MONTH(O4)=8,"AOUT",IF(MONTH(O4)=9,"SEPTEMBRE",IF(MONTH(O4)=10,"OCTOBRE",IF(MONTH(4)=11,"NOVEMBRE",IF(MONTH(#REF!)=12,"DECEMBRE"))))))))))))</f>
        <v>#REF!</v>
      </c>
      <c r="T4" s="161" t="e">
        <f>YEAR(#REF!)</f>
        <v>#REF!</v>
      </c>
      <c r="U4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" s="162" t="s">
        <v>27</v>
      </c>
      <c r="W4" s="162" t="s">
        <v>27</v>
      </c>
      <c r="X4" s="168"/>
      <c r="Y4" s="165"/>
      <c r="GA4" s="68"/>
    </row>
    <row r="5" spans="1:1105" s="67" customFormat="1" ht="95.4" customHeight="1" x14ac:dyDescent="0.35">
      <c r="A5" s="67" t="s">
        <v>2495</v>
      </c>
      <c r="B5" s="171">
        <v>10</v>
      </c>
      <c r="C5" s="173" t="s">
        <v>30</v>
      </c>
      <c r="D5" s="174">
        <v>10</v>
      </c>
      <c r="E5" s="175" t="s">
        <v>31</v>
      </c>
      <c r="F5" s="156" t="s">
        <v>32</v>
      </c>
      <c r="G5" s="176">
        <v>286207.8</v>
      </c>
      <c r="H5" s="176">
        <f>J5+K5+L5+M5+N5</f>
        <v>286207.8</v>
      </c>
      <c r="I5" s="177">
        <f t="shared" ref="I5:I30" si="0">(J5+K5+L5+M5)/H5</f>
        <v>1</v>
      </c>
      <c r="J5" s="178">
        <v>243276.63</v>
      </c>
      <c r="K5" s="176">
        <v>0</v>
      </c>
      <c r="L5" s="178">
        <v>42931.17</v>
      </c>
      <c r="M5" s="178">
        <v>0</v>
      </c>
      <c r="N5" s="178">
        <v>0</v>
      </c>
      <c r="O5" s="179">
        <v>44070</v>
      </c>
      <c r="P5" s="161" t="e">
        <f>YEAR(#REF!)</f>
        <v>#REF!</v>
      </c>
      <c r="Q5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" s="161">
        <f>YEAR(O5)</f>
        <v>2020</v>
      </c>
      <c r="S5" s="161" t="str">
        <f>IF(MONTH(O5)=1,"JANVIER",IF(MONTH(O5)=2,"FEVRIER",IF(MONTH(O5)=3,"MARS",IF(MONTH(O5)=4,"AVRIL",IF(MONTH(O5)=5,"MAI",IF(MONTH(O5)=6,"JUIN",IF(MONTH(O5)=7,"JUILLET",IF(MONTH(O5)=8,"AOUT",IF(MONTH(O5)=9,"SEPTEMBRE",IF(MONTH(O5)=10,"OCTOBRE",IF(MONTH(4)=11,"NOVEMBRE",IF(MONTH(#REF!)=12,"DECEMBRE"))))))))))))</f>
        <v>AOUT</v>
      </c>
      <c r="T5" s="161" t="e">
        <f>YEAR(#REF!)</f>
        <v>#REF!</v>
      </c>
      <c r="U5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" s="162" t="s">
        <v>27</v>
      </c>
      <c r="W5" s="162" t="s">
        <v>27</v>
      </c>
      <c r="X5" s="181"/>
      <c r="GA5" s="68"/>
    </row>
    <row r="6" spans="1:1105" s="67" customFormat="1" ht="48.65" customHeight="1" x14ac:dyDescent="0.35">
      <c r="A6" s="67" t="s">
        <v>2495</v>
      </c>
      <c r="B6" s="182">
        <v>10</v>
      </c>
      <c r="C6" s="183" t="s">
        <v>33</v>
      </c>
      <c r="D6" s="155">
        <v>10</v>
      </c>
      <c r="E6" s="185" t="s">
        <v>34</v>
      </c>
      <c r="F6" s="184" t="s">
        <v>35</v>
      </c>
      <c r="G6" s="35">
        <v>1013833.37</v>
      </c>
      <c r="H6" s="186">
        <f>J6+K6+L6+M6+N6</f>
        <v>1013833.37</v>
      </c>
      <c r="I6" s="187">
        <f t="shared" si="0"/>
        <v>1</v>
      </c>
      <c r="J6" s="35">
        <v>861758.38</v>
      </c>
      <c r="K6" s="35">
        <v>0</v>
      </c>
      <c r="L6" s="35">
        <v>152074.99</v>
      </c>
      <c r="M6" s="186">
        <v>0</v>
      </c>
      <c r="N6" s="35">
        <v>0</v>
      </c>
      <c r="O6" s="188">
        <v>44215</v>
      </c>
      <c r="P6" s="161" t="e">
        <f>YEAR(#REF!)</f>
        <v>#REF!</v>
      </c>
      <c r="Q6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" s="161">
        <f>YEAR(O6)</f>
        <v>2021</v>
      </c>
      <c r="S6" s="161" t="str">
        <f>IF(MONTH(O6)=1,"JANVIER",IF(MONTH(O6)=2,"FEVRIER",IF(MONTH(O6)=3,"MARS",IF(MONTH(O6)=4,"AVRIL",IF(MONTH(O6)=5,"MAI",IF(MONTH(O6)=6,"JUIN",IF(MONTH(O6)=7,"JUILLET",IF(MONTH(O6)=8,"AOUT",IF(MONTH(O6)=9,"SEPTEMBRE",IF(MONTH(O6)=10,"OCTOBRE",IF(MONTH(4)=11,"NOVEMBRE",IF(MONTH(#REF!)=12,"DECEMBRE"))))))))))))</f>
        <v>JANVIER</v>
      </c>
      <c r="T6" s="161" t="e">
        <f>YEAR(#REF!)</f>
        <v>#REF!</v>
      </c>
      <c r="U6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" s="162" t="s">
        <v>27</v>
      </c>
      <c r="W6" s="162" t="s">
        <v>27</v>
      </c>
      <c r="X6" s="189"/>
      <c r="Y6" s="68"/>
      <c r="Z6" s="190"/>
      <c r="AA6" s="190"/>
      <c r="GA6" s="68"/>
    </row>
    <row r="7" spans="1:1105" s="67" customFormat="1" ht="48.65" customHeight="1" x14ac:dyDescent="0.35">
      <c r="A7" s="67" t="s">
        <v>2495</v>
      </c>
      <c r="B7" s="191">
        <v>10</v>
      </c>
      <c r="C7" s="44" t="s">
        <v>36</v>
      </c>
      <c r="D7" s="155">
        <v>10</v>
      </c>
      <c r="E7" s="167" t="s">
        <v>36</v>
      </c>
      <c r="F7" s="156" t="s">
        <v>35</v>
      </c>
      <c r="G7" s="192">
        <v>21238</v>
      </c>
      <c r="H7" s="169">
        <f>J7+K7+L7+M7+N7</f>
        <v>21238</v>
      </c>
      <c r="I7" s="193">
        <f t="shared" si="0"/>
        <v>1</v>
      </c>
      <c r="J7" s="192">
        <v>18052.3</v>
      </c>
      <c r="K7" s="192">
        <v>0</v>
      </c>
      <c r="L7" s="192">
        <v>3185.7</v>
      </c>
      <c r="M7" s="192">
        <v>0</v>
      </c>
      <c r="N7" s="192">
        <v>0</v>
      </c>
      <c r="O7" s="179">
        <v>44334</v>
      </c>
      <c r="P7" s="161" t="e">
        <f>YEAR(#REF!)</f>
        <v>#REF!</v>
      </c>
      <c r="Q7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" s="161">
        <f>YEAR(O7)</f>
        <v>2021</v>
      </c>
      <c r="S7" s="161" t="str">
        <f>IF(MONTH(O7)=1,"JANVIER",IF(MONTH(O7)=2,"FEVRIER",IF(MONTH(O7)=3,"MARS",IF(MONTH(O7)=4,"AVRIL",IF(MONTH(O7)=5,"MAI",IF(MONTH(O7)=6,"JUIN",IF(MONTH(O7)=7,"JUILLET",IF(MONTH(O7)=8,"AOUT",IF(MONTH(O7)=9,"SEPTEMBRE",IF(MONTH(O7)=10,"OCTOBRE",IF(MONTH(4)=11,"NOVEMBRE",IF(MONTH(#REF!)=12,"DECEMBRE"))))))))))))</f>
        <v>MAI</v>
      </c>
      <c r="T7" s="161" t="e">
        <f>YEAR(#REF!)</f>
        <v>#REF!</v>
      </c>
      <c r="U7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" s="162" t="s">
        <v>27</v>
      </c>
      <c r="W7" s="162" t="s">
        <v>27</v>
      </c>
      <c r="X7" s="194"/>
      <c r="Y7" s="196"/>
      <c r="Z7" s="190"/>
      <c r="AA7" s="190"/>
      <c r="GA7" s="68"/>
    </row>
    <row r="8" spans="1:1105" s="67" customFormat="1" ht="48.65" customHeight="1" x14ac:dyDescent="0.35">
      <c r="A8" s="67" t="s">
        <v>2495</v>
      </c>
      <c r="B8" s="197">
        <v>10</v>
      </c>
      <c r="C8" s="198" t="s">
        <v>36</v>
      </c>
      <c r="D8" s="155">
        <v>10</v>
      </c>
      <c r="E8" s="199" t="s">
        <v>37</v>
      </c>
      <c r="F8" s="200" t="s">
        <v>35</v>
      </c>
      <c r="G8" s="201">
        <v>8677.64</v>
      </c>
      <c r="H8" s="202">
        <f>J8+K8+L8+M8+N8</f>
        <v>8677.64</v>
      </c>
      <c r="I8" s="203">
        <f t="shared" si="0"/>
        <v>1</v>
      </c>
      <c r="J8" s="201">
        <v>7375.98</v>
      </c>
      <c r="K8" s="201">
        <v>0</v>
      </c>
      <c r="L8" s="201">
        <v>1301.6600000000001</v>
      </c>
      <c r="M8" s="201">
        <v>0</v>
      </c>
      <c r="N8" s="201">
        <v>0</v>
      </c>
      <c r="O8" s="170">
        <v>44358</v>
      </c>
      <c r="P8" s="161" t="e">
        <f>YEAR(#REF!)</f>
        <v>#REF!</v>
      </c>
      <c r="Q8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" s="161">
        <f>YEAR(O8)</f>
        <v>2021</v>
      </c>
      <c r="S8" s="161" t="str">
        <f>IF(MONTH(O8)=1,"JANVIER",IF(MONTH(O8)=2,"FEVRIER",IF(MONTH(O8)=3,"MARS",IF(MONTH(O8)=4,"AVRIL",IF(MONTH(O8)=5,"MAI",IF(MONTH(O8)=6,"JUIN",IF(MONTH(O8)=7,"JUILLET",IF(MONTH(O8)=8,"AOUT",IF(MONTH(O8)=9,"SEPTEMBRE",IF(MONTH(O8)=10,"OCTOBRE",IF(MONTH(4)=11,"NOVEMBRE",IF(MONTH(#REF!)=12,"DECEMBRE"))))))))))))</f>
        <v>JUIN</v>
      </c>
      <c r="T8" s="161" t="e">
        <f>YEAR(#REF!)</f>
        <v>#REF!</v>
      </c>
      <c r="U8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" s="162" t="s">
        <v>27</v>
      </c>
      <c r="W8" s="162" t="s">
        <v>27</v>
      </c>
      <c r="X8" s="164"/>
      <c r="Y8" s="204"/>
      <c r="Z8" s="190"/>
      <c r="AA8" s="190"/>
      <c r="GA8" s="68"/>
    </row>
    <row r="9" spans="1:1105" s="67" customFormat="1" ht="67.5" customHeight="1" x14ac:dyDescent="0.35">
      <c r="A9" s="67" t="s">
        <v>2495</v>
      </c>
      <c r="B9" s="152">
        <v>10</v>
      </c>
      <c r="C9" s="44" t="s">
        <v>28</v>
      </c>
      <c r="D9" s="155">
        <v>10</v>
      </c>
      <c r="E9" s="154" t="s">
        <v>38</v>
      </c>
      <c r="F9" s="156" t="s">
        <v>39</v>
      </c>
      <c r="G9" s="157">
        <v>209183.55</v>
      </c>
      <c r="H9" s="157">
        <f>J9+K9+L9+M9+N9</f>
        <v>209183.55</v>
      </c>
      <c r="I9" s="158">
        <f t="shared" si="0"/>
        <v>1</v>
      </c>
      <c r="J9" s="157">
        <v>177806.02</v>
      </c>
      <c r="K9" s="157">
        <v>0</v>
      </c>
      <c r="L9" s="157">
        <v>31377.53</v>
      </c>
      <c r="M9" s="157">
        <v>0</v>
      </c>
      <c r="N9" s="157">
        <v>0</v>
      </c>
      <c r="O9" s="170">
        <v>43742</v>
      </c>
      <c r="P9" s="161" t="e">
        <f>YEAR(#REF!)</f>
        <v>#REF!</v>
      </c>
      <c r="Q9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" s="161">
        <f>YEAR(O9)</f>
        <v>2019</v>
      </c>
      <c r="S9" s="161" t="str">
        <f>IF(MONTH(O9)=1,"JANVIER",IF(MONTH(O9)=2,"FEVRIER",IF(MONTH(O9)=3,"MARS",IF(MONTH(O9)=4,"AVRIL",IF(MONTH(O9)=5,"MAI",IF(MONTH(O9)=6,"JUIN",IF(MONTH(O9)=7,"JUILLET",IF(MONTH(O9)=8,"AOUT",IF(MONTH(O9)=9,"SEPTEMBRE",IF(MONTH(O9)=10,"OCTOBRE",IF(MONTH(4)=11,"NOVEMBRE",IF(MONTH(#REF!)=12,"DECEMBRE"))))))))))))</f>
        <v>OCTOBRE</v>
      </c>
      <c r="T9" s="161" t="e">
        <f>YEAR(#REF!)</f>
        <v>#REF!</v>
      </c>
      <c r="U9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" s="161" t="e">
        <f>YEAR(#REF!)</f>
        <v>#REF!</v>
      </c>
      <c r="W9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" s="194"/>
      <c r="Y9" s="68"/>
      <c r="Z9" s="190"/>
      <c r="AA9" s="190"/>
      <c r="GA9" s="68"/>
    </row>
    <row r="10" spans="1:1105" s="67" customFormat="1" ht="73.5" customHeight="1" x14ac:dyDescent="0.35">
      <c r="A10" s="67" t="s">
        <v>2495</v>
      </c>
      <c r="B10" s="208">
        <v>10</v>
      </c>
      <c r="C10" s="154" t="s">
        <v>40</v>
      </c>
      <c r="D10" s="155">
        <v>10</v>
      </c>
      <c r="E10" s="154" t="s">
        <v>41</v>
      </c>
      <c r="F10" s="156" t="s">
        <v>32</v>
      </c>
      <c r="G10" s="176">
        <v>594777.55000000005</v>
      </c>
      <c r="H10" s="176">
        <f>J10+K10+L10+M10+N10</f>
        <v>594477.55000000005</v>
      </c>
      <c r="I10" s="177">
        <f t="shared" si="0"/>
        <v>1</v>
      </c>
      <c r="J10" s="176">
        <v>505305.92</v>
      </c>
      <c r="K10" s="176">
        <v>0</v>
      </c>
      <c r="L10" s="176">
        <v>89171.63</v>
      </c>
      <c r="M10" s="176">
        <v>0</v>
      </c>
      <c r="N10" s="176">
        <v>0</v>
      </c>
      <c r="O10" s="179">
        <v>43902</v>
      </c>
      <c r="P10" s="161" t="e">
        <f>YEAR(#REF!)</f>
        <v>#REF!</v>
      </c>
      <c r="Q10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" s="161">
        <f>YEAR(O10)</f>
        <v>2020</v>
      </c>
      <c r="S10" s="161" t="str">
        <f>IF(MONTH(O10)=1,"JANVIER",IF(MONTH(O10)=2,"FEVRIER",IF(MONTH(O10)=3,"MARS",IF(MONTH(O10)=4,"AVRIL",IF(MONTH(O10)=5,"MAI",IF(MONTH(O10)=6,"JUIN",IF(MONTH(O10)=7,"JUILLET",IF(MONTH(O10)=8,"AOUT",IF(MONTH(O10)=9,"SEPTEMBRE",IF(MONTH(O10)=10,"OCTOBRE",IF(MONTH(4)=11,"NOVEMBRE",IF(MONTH(#REF!)=12,"DECEMBRE"))))))))))))</f>
        <v>MARS</v>
      </c>
      <c r="T10" s="161" t="e">
        <f>YEAR(#REF!)</f>
        <v>#REF!</v>
      </c>
      <c r="U10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" s="161" t="e">
        <f>YEAR(#REF!)</f>
        <v>#REF!</v>
      </c>
      <c r="W10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0" s="195"/>
      <c r="Z10" s="190"/>
      <c r="AA10" s="190"/>
      <c r="GA10" s="68"/>
    </row>
    <row r="11" spans="1:1105" s="67" customFormat="1" ht="90" customHeight="1" x14ac:dyDescent="0.35">
      <c r="A11" s="67" t="s">
        <v>2495</v>
      </c>
      <c r="B11" s="171">
        <v>11</v>
      </c>
      <c r="C11" s="210" t="s">
        <v>42</v>
      </c>
      <c r="D11" s="211">
        <v>11</v>
      </c>
      <c r="E11" s="173" t="s">
        <v>43</v>
      </c>
      <c r="F11" s="156" t="s">
        <v>32</v>
      </c>
      <c r="G11" s="176">
        <v>44127.6</v>
      </c>
      <c r="H11" s="176">
        <f>J11+K11+L11+M11+N11</f>
        <v>44127.6</v>
      </c>
      <c r="I11" s="177">
        <f t="shared" si="0"/>
        <v>1</v>
      </c>
      <c r="J11" s="178">
        <v>37508.46</v>
      </c>
      <c r="K11" s="176">
        <v>0</v>
      </c>
      <c r="L11" s="178">
        <v>6619.14</v>
      </c>
      <c r="M11" s="176">
        <v>0</v>
      </c>
      <c r="N11" s="178">
        <v>0</v>
      </c>
      <c r="O11" s="212">
        <v>43977</v>
      </c>
      <c r="P11" s="161" t="e">
        <f>YEAR(#REF!)</f>
        <v>#REF!</v>
      </c>
      <c r="Q11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" s="161">
        <f>YEAR(O11)</f>
        <v>2020</v>
      </c>
      <c r="S11" s="161" t="str">
        <f>IF(MONTH(O11)=1,"JANVIER",IF(MONTH(O11)=2,"FEVRIER",IF(MONTH(O11)=3,"MARS",IF(MONTH(O11)=4,"AVRIL",IF(MONTH(O11)=5,"MAI",IF(MONTH(O11)=6,"JUIN",IF(MONTH(O11)=7,"JUILLET",IF(MONTH(O11)=8,"AOUT",IF(MONTH(O11)=9,"SEPTEMBRE",IF(MONTH(O11)=10,"OCTOBRE",IF(MONTH(4)=11,"NOVEMBRE",IF(MONTH(#REF!)=12,"DECEMBRE"))))))))))))</f>
        <v>MAI</v>
      </c>
      <c r="T11" s="161" t="e">
        <f>YEAR(#REF!)</f>
        <v>#REF!</v>
      </c>
      <c r="U11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" s="162" t="s">
        <v>27</v>
      </c>
      <c r="W11" s="162" t="s">
        <v>27</v>
      </c>
      <c r="X11" s="213"/>
      <c r="Y11" s="214"/>
      <c r="Z11" s="190"/>
      <c r="AA11" s="190"/>
      <c r="GA11" s="68"/>
    </row>
    <row r="12" spans="1:1105" s="67" customFormat="1" ht="85.5" customHeight="1" x14ac:dyDescent="0.35">
      <c r="A12" s="67" t="s">
        <v>2495</v>
      </c>
      <c r="B12" s="171">
        <v>11</v>
      </c>
      <c r="C12" s="173" t="s">
        <v>30</v>
      </c>
      <c r="D12" s="174">
        <v>11</v>
      </c>
      <c r="E12" s="154" t="s">
        <v>44</v>
      </c>
      <c r="F12" s="156" t="s">
        <v>45</v>
      </c>
      <c r="G12" s="192">
        <v>24066.66</v>
      </c>
      <c r="H12" s="192">
        <f>J12+K12+L12+M12+N12</f>
        <v>24066.66</v>
      </c>
      <c r="I12" s="193">
        <f t="shared" si="0"/>
        <v>1</v>
      </c>
      <c r="J12" s="157">
        <v>20456.66</v>
      </c>
      <c r="K12" s="192">
        <v>0</v>
      </c>
      <c r="L12" s="157">
        <v>3610</v>
      </c>
      <c r="M12" s="157">
        <v>0</v>
      </c>
      <c r="N12" s="157">
        <v>0</v>
      </c>
      <c r="O12" s="170">
        <v>44070</v>
      </c>
      <c r="P12" s="161" t="e">
        <f>YEAR(#REF!)</f>
        <v>#REF!</v>
      </c>
      <c r="Q12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" s="161">
        <f>YEAR(O12)</f>
        <v>2020</v>
      </c>
      <c r="S12" s="161" t="str">
        <f>IF(MONTH(O12)=1,"JANVIER",IF(MONTH(O12)=2,"FEVRIER",IF(MONTH(O12)=3,"MARS",IF(MONTH(O12)=4,"AVRIL",IF(MONTH(O12)=5,"MAI",IF(MONTH(O12)=6,"JUIN",IF(MONTH(O12)=7,"JUILLET",IF(MONTH(O12)=8,"AOUT",IF(MONTH(O12)=9,"SEPTEMBRE",IF(MONTH(O12)=10,"OCTOBRE",IF(MONTH(4)=11,"NOVEMBRE",IF(MONTH(#REF!)=12,"DECEMBRE"))))))))))))</f>
        <v>AOUT</v>
      </c>
      <c r="T12" s="161" t="e">
        <f>YEAR(#REF!)</f>
        <v>#REF!</v>
      </c>
      <c r="U12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" s="162" t="s">
        <v>27</v>
      </c>
      <c r="W12" s="162" t="s">
        <v>27</v>
      </c>
      <c r="X12" s="164"/>
      <c r="Y12" s="215"/>
      <c r="Z12" s="190"/>
      <c r="AA12" s="190"/>
      <c r="GA12" s="68"/>
    </row>
    <row r="13" spans="1:1105" s="67" customFormat="1" ht="48.65" customHeight="1" x14ac:dyDescent="0.35">
      <c r="A13" s="67" t="s">
        <v>2495</v>
      </c>
      <c r="B13" s="191">
        <v>11</v>
      </c>
      <c r="C13" s="216" t="s">
        <v>46</v>
      </c>
      <c r="D13" s="217">
        <v>11</v>
      </c>
      <c r="E13" s="216" t="s">
        <v>47</v>
      </c>
      <c r="F13" s="156" t="s">
        <v>48</v>
      </c>
      <c r="G13" s="192">
        <v>514278.7</v>
      </c>
      <c r="H13" s="169">
        <f>J13+K13+L13+M13+N13</f>
        <v>514278.69999999995</v>
      </c>
      <c r="I13" s="193">
        <f t="shared" si="0"/>
        <v>1</v>
      </c>
      <c r="J13" s="192">
        <v>437136.92</v>
      </c>
      <c r="K13" s="192">
        <v>0</v>
      </c>
      <c r="L13" s="192">
        <v>77141.78</v>
      </c>
      <c r="M13" s="169">
        <v>0</v>
      </c>
      <c r="N13" s="192">
        <v>0</v>
      </c>
      <c r="O13" s="170">
        <v>44215</v>
      </c>
      <c r="P13" s="161" t="e">
        <f>YEAR(#REF!)</f>
        <v>#REF!</v>
      </c>
      <c r="Q13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" s="161">
        <f>YEAR(O13)</f>
        <v>2021</v>
      </c>
      <c r="S13" s="161" t="str">
        <f>IF(MONTH(O13)=1,"JANVIER",IF(MONTH(O13)=2,"FEVRIER",IF(MONTH(O13)=3,"MARS",IF(MONTH(O13)=4,"AVRIL",IF(MONTH(O13)=5,"MAI",IF(MONTH(O13)=6,"JUIN",IF(MONTH(O13)=7,"JUILLET",IF(MONTH(O13)=8,"AOUT",IF(MONTH(O13)=9,"SEPTEMBRE",IF(MONTH(O13)=10,"OCTOBRE",IF(MONTH(4)=11,"NOVEMBRE",IF(MONTH(#REF!)=12,"DECEMBRE"))))))))))))</f>
        <v>JANVIER</v>
      </c>
      <c r="T13" s="161" t="e">
        <f>YEAR(#REF!)</f>
        <v>#REF!</v>
      </c>
      <c r="U13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" s="162" t="s">
        <v>27</v>
      </c>
      <c r="W13" s="162" t="s">
        <v>27</v>
      </c>
      <c r="X13" s="194"/>
      <c r="Y13" s="68"/>
      <c r="Z13" s="190"/>
      <c r="AA13" s="190"/>
      <c r="GA13" s="68"/>
    </row>
    <row r="14" spans="1:1105" s="67" customFormat="1" ht="48.65" customHeight="1" x14ac:dyDescent="0.35">
      <c r="A14" s="67" t="s">
        <v>2495</v>
      </c>
      <c r="B14" s="218" t="s">
        <v>49</v>
      </c>
      <c r="C14" s="173" t="s">
        <v>50</v>
      </c>
      <c r="D14" s="174" t="s">
        <v>51</v>
      </c>
      <c r="E14" s="219" t="s">
        <v>52</v>
      </c>
      <c r="F14" s="220" t="s">
        <v>53</v>
      </c>
      <c r="G14" s="221">
        <v>74744.06</v>
      </c>
      <c r="H14" s="176">
        <f>J14+K14+L14+M14+N14</f>
        <v>69134.06</v>
      </c>
      <c r="I14" s="177">
        <f t="shared" si="0"/>
        <v>0.6400746607388601</v>
      </c>
      <c r="J14" s="178">
        <v>37613.31</v>
      </c>
      <c r="K14" s="178">
        <v>6637.65</v>
      </c>
      <c r="L14" s="178">
        <v>0</v>
      </c>
      <c r="M14" s="178">
        <v>0</v>
      </c>
      <c r="N14" s="178">
        <v>24883.1</v>
      </c>
      <c r="O14" s="207">
        <v>44070</v>
      </c>
      <c r="P14" s="161" t="e">
        <f>YEAR(#REF!)</f>
        <v>#REF!</v>
      </c>
      <c r="Q14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" s="161">
        <f>YEAR(O14)</f>
        <v>2020</v>
      </c>
      <c r="S14" s="161" t="str">
        <f>IF(MONTH(O14)=1,"JANVIER",IF(MONTH(O14)=2,"FEVRIER",IF(MONTH(O14)=3,"MARS",IF(MONTH(O14)=4,"AVRIL",IF(MONTH(O14)=5,"MAI",IF(MONTH(O14)=6,"JUIN",IF(MONTH(O14)=7,"JUILLET",IF(MONTH(O14)=8,"AOUT",IF(MONTH(O14)=9,"SEPTEMBRE",IF(MONTH(O14)=10,"OCTOBRE",IF(MONTH(4)=11,"NOVEMBRE",IF(MONTH(#REF!)=12,"DECEMBRE"))))))))))))</f>
        <v>AOUT</v>
      </c>
      <c r="T14" s="161" t="e">
        <f>YEAR(#REF!)</f>
        <v>#REF!</v>
      </c>
      <c r="U14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" s="162" t="s">
        <v>27</v>
      </c>
      <c r="W14" s="222" t="s">
        <v>27</v>
      </c>
      <c r="X14" s="180"/>
      <c r="Z14" s="190"/>
      <c r="AA14" s="190"/>
      <c r="GA14" s="68"/>
    </row>
    <row r="15" spans="1:1105" s="67" customFormat="1" ht="74.400000000000006" customHeight="1" x14ac:dyDescent="0.35">
      <c r="A15" s="67" t="s">
        <v>2495</v>
      </c>
      <c r="B15" s="218" t="s">
        <v>49</v>
      </c>
      <c r="C15" s="173" t="s">
        <v>50</v>
      </c>
      <c r="D15" s="174" t="s">
        <v>51</v>
      </c>
      <c r="E15" s="219" t="s">
        <v>54</v>
      </c>
      <c r="F15" s="220" t="s">
        <v>55</v>
      </c>
      <c r="G15" s="223">
        <v>37246.71</v>
      </c>
      <c r="H15" s="176">
        <f>J15+K15+L15+M15+N15</f>
        <v>37246.71</v>
      </c>
      <c r="I15" s="177">
        <f t="shared" si="0"/>
        <v>0.67687857531577955</v>
      </c>
      <c r="J15" s="178">
        <v>21429.77</v>
      </c>
      <c r="K15" s="178">
        <v>3781.73</v>
      </c>
      <c r="L15" s="178">
        <v>0</v>
      </c>
      <c r="M15" s="178">
        <v>0</v>
      </c>
      <c r="N15" s="178">
        <v>12035.21</v>
      </c>
      <c r="O15" s="207">
        <v>44070</v>
      </c>
      <c r="P15" s="161" t="e">
        <f>YEAR(#REF!)</f>
        <v>#REF!</v>
      </c>
      <c r="Q15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" s="161">
        <f>YEAR(O15)</f>
        <v>2020</v>
      </c>
      <c r="S15" s="161" t="str">
        <f>IF(MONTH(O15)=1,"JANVIER",IF(MONTH(O15)=2,"FEVRIER",IF(MONTH(O15)=3,"MARS",IF(MONTH(O15)=4,"AVRIL",IF(MONTH(O15)=5,"MAI",IF(MONTH(O15)=6,"JUIN",IF(MONTH(O15)=7,"JUILLET",IF(MONTH(O15)=8,"AOUT",IF(MONTH(O15)=9,"SEPTEMBRE",IF(MONTH(O15)=10,"OCTOBRE",IF(MONTH(4)=11,"NOVEMBRE",IF(MONTH(#REF!)=12,"DECEMBRE"))))))))))))</f>
        <v>AOUT</v>
      </c>
      <c r="T15" s="161" t="e">
        <f>YEAR(#REF!)</f>
        <v>#REF!</v>
      </c>
      <c r="U15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" s="162" t="s">
        <v>27</v>
      </c>
      <c r="W15" s="222" t="s">
        <v>27</v>
      </c>
      <c r="X15" s="180"/>
      <c r="Z15" s="190"/>
      <c r="AA15" s="190"/>
      <c r="GA15" s="68"/>
    </row>
    <row r="16" spans="1:1105" s="67" customFormat="1" ht="92.15" customHeight="1" x14ac:dyDescent="0.35">
      <c r="A16" s="67" t="s">
        <v>2495</v>
      </c>
      <c r="B16" s="218" t="s">
        <v>49</v>
      </c>
      <c r="C16" s="173" t="s">
        <v>50</v>
      </c>
      <c r="D16" s="174" t="s">
        <v>51</v>
      </c>
      <c r="E16" s="219" t="s">
        <v>56</v>
      </c>
      <c r="F16" s="220" t="s">
        <v>57</v>
      </c>
      <c r="G16" s="223">
        <v>102755</v>
      </c>
      <c r="H16" s="176">
        <f>J16+K16+L16+M16+N16</f>
        <v>102755</v>
      </c>
      <c r="I16" s="177">
        <f t="shared" si="0"/>
        <v>0.75</v>
      </c>
      <c r="J16" s="178">
        <v>65506.31</v>
      </c>
      <c r="K16" s="178">
        <v>11559.94</v>
      </c>
      <c r="L16" s="178">
        <v>0</v>
      </c>
      <c r="M16" s="178">
        <v>0</v>
      </c>
      <c r="N16" s="178">
        <v>25688.75</v>
      </c>
      <c r="O16" s="207">
        <v>44070</v>
      </c>
      <c r="P16" s="161" t="e">
        <f>YEAR(#REF!)</f>
        <v>#REF!</v>
      </c>
      <c r="Q16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" s="161">
        <f>YEAR(O16)</f>
        <v>2020</v>
      </c>
      <c r="S16" s="161" t="str">
        <f>IF(MONTH(O16)=1,"JANVIER",IF(MONTH(O16)=2,"FEVRIER",IF(MONTH(O16)=3,"MARS",IF(MONTH(O16)=4,"AVRIL",IF(MONTH(O16)=5,"MAI",IF(MONTH(O16)=6,"JUIN",IF(MONTH(O16)=7,"JUILLET",IF(MONTH(O16)=8,"AOUT",IF(MONTH(O16)=9,"SEPTEMBRE",IF(MONTH(O16)=10,"OCTOBRE",IF(MONTH(4)=11,"NOVEMBRE",IF(MONTH(#REF!)=12,"DECEMBRE"))))))))))))</f>
        <v>AOUT</v>
      </c>
      <c r="T16" s="161" t="e">
        <f>YEAR(#REF!)</f>
        <v>#REF!</v>
      </c>
      <c r="U16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" s="162" t="s">
        <v>27</v>
      </c>
      <c r="W16" s="222" t="s">
        <v>27</v>
      </c>
      <c r="X16" s="180"/>
      <c r="Z16" s="190"/>
      <c r="AA16" s="190"/>
      <c r="GA16" s="68"/>
    </row>
    <row r="17" spans="1:183" s="67" customFormat="1" ht="71.150000000000006" customHeight="1" x14ac:dyDescent="0.35">
      <c r="A17" s="67" t="s">
        <v>2495</v>
      </c>
      <c r="B17" s="191" t="s">
        <v>49</v>
      </c>
      <c r="C17" s="154" t="s">
        <v>50</v>
      </c>
      <c r="D17" s="155" t="s">
        <v>51</v>
      </c>
      <c r="E17" s="224" t="s">
        <v>58</v>
      </c>
      <c r="F17" s="225" t="s">
        <v>59</v>
      </c>
      <c r="G17" s="226">
        <v>62630</v>
      </c>
      <c r="H17" s="169">
        <f>J17+K17+L17+M17+N17</f>
        <v>62630</v>
      </c>
      <c r="I17" s="193">
        <f t="shared" si="0"/>
        <v>0.75</v>
      </c>
      <c r="J17" s="192">
        <v>39926.620000000003</v>
      </c>
      <c r="K17" s="192">
        <v>7045.88</v>
      </c>
      <c r="L17" s="192">
        <v>0</v>
      </c>
      <c r="M17" s="169">
        <v>0</v>
      </c>
      <c r="N17" s="192">
        <v>15657.5</v>
      </c>
      <c r="O17" s="227">
        <v>44263</v>
      </c>
      <c r="P17" s="161" t="e">
        <f>YEAR(#REF!)</f>
        <v>#REF!</v>
      </c>
      <c r="Q17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" s="161">
        <f>YEAR(O17)</f>
        <v>2021</v>
      </c>
      <c r="S17" s="161" t="str">
        <f>IF(MONTH(O17)=1,"JANVIER",IF(MONTH(O17)=2,"FEVRIER",IF(MONTH(O17)=3,"MARS",IF(MONTH(O17)=4,"AVRIL",IF(MONTH(O17)=5,"MAI",IF(MONTH(O17)=6,"JUIN",IF(MONTH(O17)=7,"JUILLET",IF(MONTH(O17)=8,"AOUT",IF(MONTH(O17)=9,"SEPTEMBRE",IF(MONTH(O17)=10,"OCTOBRE",IF(MONTH(4)=11,"NOVEMBRE",IF(MONTH(#REF!)=12,"DECEMBRE"))))))))))))</f>
        <v>MARS</v>
      </c>
      <c r="T17" s="161" t="e">
        <f>YEAR(#REF!)</f>
        <v>#REF!</v>
      </c>
      <c r="U17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" s="162" t="s">
        <v>27</v>
      </c>
      <c r="W17" s="222" t="s">
        <v>27</v>
      </c>
      <c r="X17" s="228"/>
      <c r="Y17" s="204"/>
      <c r="Z17" s="190"/>
      <c r="AA17" s="190"/>
      <c r="GA17" s="68"/>
    </row>
    <row r="18" spans="1:183" s="67" customFormat="1" ht="69" customHeight="1" x14ac:dyDescent="0.35">
      <c r="A18" s="67" t="s">
        <v>2495</v>
      </c>
      <c r="B18" s="191" t="s">
        <v>49</v>
      </c>
      <c r="C18" s="154" t="s">
        <v>50</v>
      </c>
      <c r="D18" s="155" t="s">
        <v>51</v>
      </c>
      <c r="E18" s="224" t="s">
        <v>60</v>
      </c>
      <c r="F18" s="225" t="s">
        <v>61</v>
      </c>
      <c r="G18" s="226">
        <v>78398.39</v>
      </c>
      <c r="H18" s="169">
        <f>J18+K18+L18+M18+N18</f>
        <v>78398.39</v>
      </c>
      <c r="I18" s="193">
        <f t="shared" si="0"/>
        <v>0.84999998086695405</v>
      </c>
      <c r="J18" s="192">
        <v>56642.83</v>
      </c>
      <c r="K18" s="192">
        <v>9995.7999999999993</v>
      </c>
      <c r="L18" s="192">
        <v>0</v>
      </c>
      <c r="M18" s="169">
        <v>0</v>
      </c>
      <c r="N18" s="192">
        <v>11759.76</v>
      </c>
      <c r="O18" s="227">
        <v>44263</v>
      </c>
      <c r="P18" s="161" t="e">
        <f>YEAR(#REF!)</f>
        <v>#REF!</v>
      </c>
      <c r="Q18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" s="161">
        <f>YEAR(O18)</f>
        <v>2021</v>
      </c>
      <c r="S18" s="161" t="str">
        <f>IF(MONTH(O18)=1,"JANVIER",IF(MONTH(O18)=2,"FEVRIER",IF(MONTH(O18)=3,"MARS",IF(MONTH(O18)=4,"AVRIL",IF(MONTH(O18)=5,"MAI",IF(MONTH(O18)=6,"JUIN",IF(MONTH(O18)=7,"JUILLET",IF(MONTH(O18)=8,"AOUT",IF(MONTH(O18)=9,"SEPTEMBRE",IF(MONTH(O18)=10,"OCTOBRE",IF(MONTH(4)=11,"NOVEMBRE",IF(MONTH(#REF!)=12,"DECEMBRE"))))))))))))</f>
        <v>MARS</v>
      </c>
      <c r="T18" s="161" t="e">
        <f>YEAR(#REF!)</f>
        <v>#REF!</v>
      </c>
      <c r="U18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" s="162" t="s">
        <v>27</v>
      </c>
      <c r="W18" s="222" t="s">
        <v>27</v>
      </c>
      <c r="X18" s="163"/>
      <c r="Y18" s="204"/>
      <c r="Z18" s="190"/>
      <c r="AA18" s="190"/>
      <c r="GA18" s="68"/>
    </row>
    <row r="19" spans="1:183" s="67" customFormat="1" ht="48.65" customHeight="1" x14ac:dyDescent="0.35">
      <c r="A19" s="67" t="s">
        <v>2495</v>
      </c>
      <c r="B19" s="218" t="s">
        <v>49</v>
      </c>
      <c r="C19" s="173" t="s">
        <v>50</v>
      </c>
      <c r="D19" s="174" t="s">
        <v>51</v>
      </c>
      <c r="E19" s="219" t="s">
        <v>62</v>
      </c>
      <c r="F19" s="220" t="s">
        <v>63</v>
      </c>
      <c r="G19" s="223">
        <v>228192.8</v>
      </c>
      <c r="H19" s="192">
        <f>J19+K19+L19+M19+N19</f>
        <v>201918.53999999998</v>
      </c>
      <c r="I19" s="193">
        <f t="shared" si="0"/>
        <v>0.71633060540156446</v>
      </c>
      <c r="J19" s="157">
        <v>122944.36</v>
      </c>
      <c r="K19" s="157">
        <v>21696.07</v>
      </c>
      <c r="L19" s="157">
        <v>0</v>
      </c>
      <c r="M19" s="157">
        <v>0</v>
      </c>
      <c r="N19" s="230">
        <v>57278.11</v>
      </c>
      <c r="O19" s="160">
        <v>43977</v>
      </c>
      <c r="P19" s="161" t="e">
        <f>YEAR(#REF!)</f>
        <v>#REF!</v>
      </c>
      <c r="Q19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" s="161">
        <f>YEAR(O19)</f>
        <v>2020</v>
      </c>
      <c r="S19" s="161" t="str">
        <f>IF(MONTH(O19)=1,"JANVIER",IF(MONTH(O19)=2,"FEVRIER",IF(MONTH(O19)=3,"MARS",IF(MONTH(O19)=4,"AVRIL",IF(MONTH(O19)=5,"MAI",IF(MONTH(O19)=6,"JUIN",IF(MONTH(O19)=7,"JUILLET",IF(MONTH(O19)=8,"AOUT",IF(MONTH(O19)=9,"SEPTEMBRE",IF(MONTH(O19)=10,"OCTOBRE",IF(MONTH(4)=11,"NOVEMBRE",IF(MONTH(#REF!)=12,"DECEMBRE"))))))))))))</f>
        <v>MAI</v>
      </c>
      <c r="T19" s="161" t="e">
        <f>YEAR(#REF!)</f>
        <v>#REF!</v>
      </c>
      <c r="U19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" s="161" t="e">
        <f>YEAR(#REF!)</f>
        <v>#REF!</v>
      </c>
      <c r="W1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" s="233"/>
      <c r="Y19" s="234"/>
      <c r="Z19" s="190"/>
      <c r="AA19" s="190"/>
      <c r="GA19" s="68"/>
    </row>
    <row r="20" spans="1:183" s="67" customFormat="1" ht="95.4" customHeight="1" x14ac:dyDescent="0.35">
      <c r="A20" s="67" t="s">
        <v>2495</v>
      </c>
      <c r="B20" s="218" t="s">
        <v>49</v>
      </c>
      <c r="C20" s="173" t="s">
        <v>50</v>
      </c>
      <c r="D20" s="174" t="s">
        <v>51</v>
      </c>
      <c r="E20" s="219" t="s">
        <v>64</v>
      </c>
      <c r="F20" s="220" t="s">
        <v>65</v>
      </c>
      <c r="G20" s="223">
        <v>365564.03</v>
      </c>
      <c r="H20" s="192">
        <f>J20+K20+L20+M20+N20</f>
        <v>365564.03</v>
      </c>
      <c r="I20" s="193">
        <f t="shared" si="0"/>
        <v>0.65000000136774949</v>
      </c>
      <c r="J20" s="157">
        <v>181257.41</v>
      </c>
      <c r="K20" s="157">
        <v>31986.61</v>
      </c>
      <c r="L20" s="157">
        <v>24372.6</v>
      </c>
      <c r="M20" s="157">
        <v>0</v>
      </c>
      <c r="N20" s="230">
        <v>127947.41</v>
      </c>
      <c r="O20" s="235" t="s">
        <v>27</v>
      </c>
      <c r="P20" s="161" t="e">
        <f>YEAR(#REF!)</f>
        <v>#REF!</v>
      </c>
      <c r="Q20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" s="161"/>
      <c r="S20" s="161" t="e">
        <f>IF(MONTH(O20)=1,"JANVIER",IF(MONTH(O20)=2,"FEVRIER",IF(MONTH(O20)=3,"MARS",IF(MONTH(O20)=4,"AVRIL",IF(MONTH(O20)=5,"MAI",IF(MONTH(O20)=6,"JUIN",IF(MONTH(O20)=7,"JUILLET",IF(MONTH(O20)=8,"AOUT",IF(MONTH(O20)=9,"SEPTEMBRE",IF(MONTH(O20)=10,"OCTOBRE",IF(MONTH(4)=11,"NOVEMBRE",IF(MONTH(#REF!)=12,"DECEMBRE"))))))))))))</f>
        <v>#VALUE!</v>
      </c>
      <c r="T20" s="161" t="e">
        <f>YEAR(#REF!)</f>
        <v>#REF!</v>
      </c>
      <c r="U20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" s="161"/>
      <c r="W20" s="232"/>
      <c r="X20" s="233"/>
      <c r="Y20" s="234"/>
      <c r="Z20" s="190"/>
      <c r="AA20" s="190"/>
      <c r="GA20" s="68"/>
    </row>
    <row r="21" spans="1:183" s="67" customFormat="1" ht="68.400000000000006" customHeight="1" x14ac:dyDescent="0.35">
      <c r="A21" s="67" t="s">
        <v>2495</v>
      </c>
      <c r="B21" s="218" t="s">
        <v>49</v>
      </c>
      <c r="C21" s="173" t="s">
        <v>50</v>
      </c>
      <c r="D21" s="174" t="s">
        <v>51</v>
      </c>
      <c r="E21" s="236" t="s">
        <v>67</v>
      </c>
      <c r="F21" s="172" t="s">
        <v>68</v>
      </c>
      <c r="G21" s="237">
        <v>198488.99</v>
      </c>
      <c r="H21" s="192">
        <f>J21+K21+L21+M21+N21</f>
        <v>198068.99</v>
      </c>
      <c r="I21" s="193">
        <f t="shared" si="0"/>
        <v>0.74999998737813522</v>
      </c>
      <c r="J21" s="157">
        <v>126268.97</v>
      </c>
      <c r="K21" s="157">
        <v>0</v>
      </c>
      <c r="L21" s="157">
        <v>22282.77</v>
      </c>
      <c r="M21" s="157">
        <v>0</v>
      </c>
      <c r="N21" s="157">
        <v>49517.25</v>
      </c>
      <c r="O21" s="159">
        <v>43977</v>
      </c>
      <c r="P21" s="161" t="e">
        <f>YEAR(#REF!)</f>
        <v>#REF!</v>
      </c>
      <c r="Q21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" s="161">
        <f>YEAR(O21)</f>
        <v>2020</v>
      </c>
      <c r="S21" s="161" t="str">
        <f>IF(MONTH(O21)=1,"JANVIER",IF(MONTH(O21)=2,"FEVRIER",IF(MONTH(O21)=3,"MARS",IF(MONTH(O21)=4,"AVRIL",IF(MONTH(O21)=5,"MAI",IF(MONTH(O21)=6,"JUIN",IF(MONTH(O21)=7,"JUILLET",IF(MONTH(O21)=8,"AOUT",IF(MONTH(O21)=9,"SEPTEMBRE",IF(MONTH(O21)=10,"OCTOBRE",IF(MONTH(4)=11,"NOVEMBRE",IF(MONTH(#REF!)=12,"DECEMBRE"))))))))))))</f>
        <v>MAI</v>
      </c>
      <c r="T21" s="161" t="e">
        <f>YEAR(#REF!)</f>
        <v>#REF!</v>
      </c>
      <c r="U21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" s="161" t="e">
        <f>YEAR(#REF!)</f>
        <v>#REF!</v>
      </c>
      <c r="W2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1" s="238"/>
      <c r="Y21" s="234"/>
      <c r="Z21" s="190"/>
      <c r="AA21" s="190"/>
      <c r="GA21" s="68"/>
    </row>
    <row r="22" spans="1:183" s="215" customFormat="1" ht="110.4" customHeight="1" x14ac:dyDescent="0.35">
      <c r="A22" s="67" t="s">
        <v>2495</v>
      </c>
      <c r="B22" s="218" t="s">
        <v>49</v>
      </c>
      <c r="C22" s="173" t="s">
        <v>50</v>
      </c>
      <c r="D22" s="174" t="s">
        <v>51</v>
      </c>
      <c r="E22" s="236" t="s">
        <v>69</v>
      </c>
      <c r="F22" s="172" t="s">
        <v>70</v>
      </c>
      <c r="G22" s="237">
        <v>208329.71</v>
      </c>
      <c r="H22" s="176">
        <f>J22+K22+L22+M22+N22</f>
        <v>207338.95</v>
      </c>
      <c r="I22" s="177">
        <f t="shared" si="0"/>
        <v>0.74235675448341953</v>
      </c>
      <c r="J22" s="178">
        <v>130831.54</v>
      </c>
      <c r="K22" s="178">
        <v>23087.93</v>
      </c>
      <c r="L22" s="178">
        <v>0</v>
      </c>
      <c r="M22" s="178">
        <v>0</v>
      </c>
      <c r="N22" s="178">
        <v>53419.48</v>
      </c>
      <c r="O22" s="179">
        <v>44070</v>
      </c>
      <c r="P22" s="161" t="e">
        <f>YEAR(#REF!)</f>
        <v>#REF!</v>
      </c>
      <c r="Q22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" s="161">
        <f>YEAR(O22)</f>
        <v>2020</v>
      </c>
      <c r="S22" s="161" t="str">
        <f>IF(MONTH(O22)=1,"JANVIER",IF(MONTH(O22)=2,"FEVRIER",IF(MONTH(O22)=3,"MARS",IF(MONTH(O22)=4,"AVRIL",IF(MONTH(O22)=5,"MAI",IF(MONTH(O22)=6,"JUIN",IF(MONTH(O22)=7,"JUILLET",IF(MONTH(O22)=8,"AOUT",IF(MONTH(O22)=9,"SEPTEMBRE",IF(MONTH(O22)=10,"OCTOBRE",IF(MONTH(4)=11,"NOVEMBRE",IF(MONTH(#REF!)=12,"DECEMBRE"))))))))))))</f>
        <v>AOUT</v>
      </c>
      <c r="T22" s="161" t="e">
        <f>YEAR(#REF!)</f>
        <v>#REF!</v>
      </c>
      <c r="U22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" s="161" t="e">
        <f>YEAR(#REF!)</f>
        <v>#REF!</v>
      </c>
      <c r="W22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2" s="180"/>
      <c r="Y22" s="180"/>
      <c r="Z22" s="190"/>
      <c r="AA22" s="190"/>
      <c r="GA22" s="204"/>
    </row>
    <row r="23" spans="1:183" s="67" customFormat="1" ht="92.4" customHeight="1" x14ac:dyDescent="0.35">
      <c r="A23" s="67" t="s">
        <v>2495</v>
      </c>
      <c r="B23" s="218" t="s">
        <v>71</v>
      </c>
      <c r="C23" s="239" t="s">
        <v>72</v>
      </c>
      <c r="D23" s="240" t="s">
        <v>73</v>
      </c>
      <c r="E23" s="241" t="s">
        <v>74</v>
      </c>
      <c r="F23" s="242" t="s">
        <v>75</v>
      </c>
      <c r="G23" s="221">
        <v>364966.49</v>
      </c>
      <c r="H23" s="192">
        <f>J23+K23+L23+M23+N23</f>
        <v>364966.49</v>
      </c>
      <c r="I23" s="193">
        <f t="shared" si="0"/>
        <v>0.64999994931041483</v>
      </c>
      <c r="J23" s="157">
        <v>142764.47</v>
      </c>
      <c r="K23" s="157">
        <v>25193.73</v>
      </c>
      <c r="L23" s="157">
        <v>0</v>
      </c>
      <c r="M23" s="157">
        <v>69270</v>
      </c>
      <c r="N23" s="230">
        <v>127738.29</v>
      </c>
      <c r="O23" s="243">
        <v>43977</v>
      </c>
      <c r="P23" s="161" t="e">
        <f>YEAR(#REF!)</f>
        <v>#REF!</v>
      </c>
      <c r="Q23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" s="161">
        <f>YEAR(O23)</f>
        <v>2020</v>
      </c>
      <c r="S23" s="161" t="str">
        <f>IF(MONTH(O23)=1,"JANVIER",IF(MONTH(O23)=2,"FEVRIER",IF(MONTH(O23)=3,"MARS",IF(MONTH(O23)=4,"AVRIL",IF(MONTH(O23)=5,"MAI",IF(MONTH(O23)=6,"JUIN",IF(MONTH(O23)=7,"JUILLET",IF(MONTH(O23)=8,"AOUT",IF(MONTH(O23)=9,"SEPTEMBRE",IF(MONTH(O23)=10,"OCTOBRE",IF(MONTH(4)=11,"NOVEMBRE",IF(MONTH(#REF!)=12,"DECEMBRE"))))))))))))</f>
        <v>MAI</v>
      </c>
      <c r="T23" s="161" t="e">
        <f>YEAR(#REF!)</f>
        <v>#REF!</v>
      </c>
      <c r="U23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" s="232" t="e">
        <f>YEAR(#REF!)</f>
        <v>#REF!</v>
      </c>
      <c r="W2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3" s="233"/>
      <c r="Y23" s="234"/>
      <c r="Z23" s="190"/>
      <c r="AA23" s="190"/>
      <c r="GA23" s="68"/>
    </row>
    <row r="24" spans="1:183" s="67" customFormat="1" ht="94.5" customHeight="1" x14ac:dyDescent="0.35">
      <c r="A24" s="67" t="s">
        <v>2495</v>
      </c>
      <c r="B24" s="152" t="s">
        <v>76</v>
      </c>
      <c r="C24" s="245" t="s">
        <v>77</v>
      </c>
      <c r="D24" s="246" t="s">
        <v>78</v>
      </c>
      <c r="E24" s="247" t="s">
        <v>79</v>
      </c>
      <c r="F24" s="248" t="s">
        <v>80</v>
      </c>
      <c r="G24" s="249">
        <v>185848.61</v>
      </c>
      <c r="H24" s="37">
        <f>SUM(J24+K24+L24+M24+N24)</f>
        <v>141121.07999999999</v>
      </c>
      <c r="I24" s="93">
        <f t="shared" si="0"/>
        <v>1</v>
      </c>
      <c r="J24" s="250">
        <v>119952.92</v>
      </c>
      <c r="K24" s="250">
        <v>0</v>
      </c>
      <c r="L24" s="250">
        <v>21168.16</v>
      </c>
      <c r="M24" s="250">
        <v>0</v>
      </c>
      <c r="N24" s="230">
        <v>0</v>
      </c>
      <c r="O24" s="251">
        <v>43564</v>
      </c>
      <c r="P24" s="252" t="e">
        <f>YEAR(#REF!)</f>
        <v>#REF!</v>
      </c>
      <c r="Q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" s="252">
        <f>YEAR(O24)</f>
        <v>2019</v>
      </c>
      <c r="S24" s="252" t="str">
        <f>IF(MONTH(O24)=1,"JANVIER",IF(MONTH(O24)=2,"FEVRIER",IF(MONTH(O24)=3,"MARS",IF(MONTH(O24)=4,"AVRIL",IF(MONTH(O24)=5,"MAI",IF(MONTH(O24)=6,"JUIN",IF(MONTH(O24)=7,"JUILLET",IF(MONTH(O24)=8,"AOUT",IF(MONTH(O24)=9,"SEPTEMBRE",IF(MONTH(O24)=10,"OCTOBRE",IF(MONTH(4)=11,"NOVEMBRE",IF(MONTH(#REF!)=12,"DECEMBRE"))))))))))))</f>
        <v>AVRIL</v>
      </c>
      <c r="T24" s="252" t="e">
        <f>YEAR(#REF!)</f>
        <v>#REF!</v>
      </c>
      <c r="U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" s="232" t="e">
        <f>YEAR(#REF!)</f>
        <v>#REF!</v>
      </c>
      <c r="W2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4" s="254"/>
      <c r="Y24" s="165"/>
      <c r="Z24" s="190"/>
      <c r="AA24" s="190"/>
      <c r="GA24" s="68"/>
    </row>
    <row r="25" spans="1:183" s="67" customFormat="1" ht="85.5" customHeight="1" x14ac:dyDescent="0.35">
      <c r="A25" s="67" t="s">
        <v>2495</v>
      </c>
      <c r="B25" s="255" t="s">
        <v>76</v>
      </c>
      <c r="C25" s="14" t="s">
        <v>77</v>
      </c>
      <c r="D25" s="256" t="s">
        <v>78</v>
      </c>
      <c r="E25" s="224" t="s">
        <v>81</v>
      </c>
      <c r="F25" s="225" t="s">
        <v>82</v>
      </c>
      <c r="G25" s="249">
        <v>4669.67</v>
      </c>
      <c r="H25" s="37">
        <f>SUM(J25+K25+L25+M25+N25)</f>
        <v>3820.57</v>
      </c>
      <c r="I25" s="93">
        <f t="shared" si="0"/>
        <v>1</v>
      </c>
      <c r="J25" s="250">
        <v>3247.48</v>
      </c>
      <c r="K25" s="250">
        <v>573.09</v>
      </c>
      <c r="L25" s="250">
        <v>0</v>
      </c>
      <c r="M25" s="250">
        <v>0</v>
      </c>
      <c r="N25" s="230">
        <v>0</v>
      </c>
      <c r="O25" s="251">
        <v>43344</v>
      </c>
      <c r="P25" s="252" t="e">
        <f>YEAR(#REF!)</f>
        <v>#REF!</v>
      </c>
      <c r="Q25" s="252" t="str">
        <f>S25</f>
        <v>SEPTEMBRE</v>
      </c>
      <c r="R25" s="252">
        <f>YEAR(O25)</f>
        <v>2018</v>
      </c>
      <c r="S25" s="252" t="str">
        <f>IF(MONTH(O25)=1,"JANVIER",IF(MONTH(O25)=2,"FEVRIER",IF(MONTH(O25)=3,"MARS",IF(MONTH(O25)=4,"AVRIL",IF(MONTH(O25)=5,"MAI",IF(MONTH(O25)=6,"JUIN",IF(MONTH(O25)=7,"JUILLET",IF(MONTH(O25)=8,"AOUT",IF(MONTH(O25)=9,"SEPTEMBRE",IF(MONTH(O25)=10,"OCTOBRE",IF(MONTH(4)=11,"NOVEMBRE",IF(MONTH(#REF!)=12,"DECEMBRE"))))))))))))</f>
        <v>SEPTEMBRE</v>
      </c>
      <c r="T25" s="252" t="e">
        <f>YEAR(#REF!)</f>
        <v>#REF!</v>
      </c>
      <c r="U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" s="235" t="s">
        <v>27</v>
      </c>
      <c r="W25" s="235" t="s">
        <v>27</v>
      </c>
      <c r="X25" s="258"/>
      <c r="Y25" s="260"/>
      <c r="Z25" s="190"/>
      <c r="AA25" s="190"/>
      <c r="GA25" s="68"/>
    </row>
    <row r="26" spans="1:183" s="67" customFormat="1" ht="112.5" customHeight="1" x14ac:dyDescent="0.35">
      <c r="A26" s="67" t="s">
        <v>2495</v>
      </c>
      <c r="B26" s="255" t="s">
        <v>76</v>
      </c>
      <c r="C26" s="261" t="s">
        <v>77</v>
      </c>
      <c r="D26" s="262" t="s">
        <v>78</v>
      </c>
      <c r="E26" s="247" t="s">
        <v>83</v>
      </c>
      <c r="F26" s="263" t="s">
        <v>84</v>
      </c>
      <c r="G26" s="250">
        <v>120422.9</v>
      </c>
      <c r="H26" s="264">
        <f>SUM(J26+K26+L26+M26+N26)</f>
        <v>116653.85</v>
      </c>
      <c r="I26" s="265">
        <f t="shared" si="0"/>
        <v>1</v>
      </c>
      <c r="J26" s="250">
        <v>99155.77</v>
      </c>
      <c r="K26" s="250">
        <v>17498.080000000002</v>
      </c>
      <c r="L26" s="250">
        <v>0</v>
      </c>
      <c r="M26" s="250">
        <v>0</v>
      </c>
      <c r="N26" s="230">
        <v>0</v>
      </c>
      <c r="O26" s="251">
        <v>43564</v>
      </c>
      <c r="P26" s="252" t="e">
        <f>YEAR(#REF!)</f>
        <v>#REF!</v>
      </c>
      <c r="Q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" s="252">
        <f>YEAR(O26)</f>
        <v>2019</v>
      </c>
      <c r="S26" s="252" t="str">
        <f>IF(MONTH(O26)=1,"JANVIER",IF(MONTH(O26)=2,"FEVRIER",IF(MONTH(O26)=3,"MARS",IF(MONTH(O26)=4,"AVRIL",IF(MONTH(O26)=5,"MAI",IF(MONTH(O26)=6,"JUIN",IF(MONTH(O26)=7,"JUILLET",IF(MONTH(O26)=8,"AOUT",IF(MONTH(O26)=9,"SEPTEMBRE",IF(MONTH(O26)=10,"OCTOBRE",IF(MONTH(4)=11,"NOVEMBRE",IF(MONTH(#REF!)=12,"DECEMBRE"))))))))))))</f>
        <v>AVRIL</v>
      </c>
      <c r="T26" s="252" t="e">
        <f>YEAR(#REF!)</f>
        <v>#REF!</v>
      </c>
      <c r="U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" s="235" t="s">
        <v>27</v>
      </c>
      <c r="W26" s="235" t="s">
        <v>27</v>
      </c>
      <c r="X26" s="254"/>
      <c r="Y26" s="165"/>
      <c r="Z26" s="190"/>
      <c r="AA26" s="190"/>
      <c r="GA26" s="68"/>
    </row>
    <row r="27" spans="1:183" s="67" customFormat="1" ht="48.65" customHeight="1" x14ac:dyDescent="0.35">
      <c r="A27" s="67" t="s">
        <v>2495</v>
      </c>
      <c r="B27" s="266" t="s">
        <v>85</v>
      </c>
      <c r="C27" s="261" t="s">
        <v>86</v>
      </c>
      <c r="D27" s="262" t="s">
        <v>78</v>
      </c>
      <c r="E27" s="267" t="s">
        <v>87</v>
      </c>
      <c r="F27" s="268" t="s">
        <v>84</v>
      </c>
      <c r="G27" s="250">
        <v>64594.46</v>
      </c>
      <c r="H27" s="37">
        <f>SUM(J27+K27+L27+M27+N27)</f>
        <v>39122.870000000003</v>
      </c>
      <c r="I27" s="93">
        <f t="shared" si="0"/>
        <v>1</v>
      </c>
      <c r="J27" s="250">
        <v>33254.44</v>
      </c>
      <c r="K27" s="250">
        <v>5868.43</v>
      </c>
      <c r="L27" s="250">
        <v>0</v>
      </c>
      <c r="M27" s="250">
        <v>0</v>
      </c>
      <c r="N27" s="230">
        <v>0</v>
      </c>
      <c r="O27" s="251">
        <v>43581</v>
      </c>
      <c r="P27" s="252" t="e">
        <f>YEAR(#REF!)</f>
        <v>#REF!</v>
      </c>
      <c r="Q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" s="252">
        <f>YEAR(O27)</f>
        <v>2019</v>
      </c>
      <c r="S27" s="252" t="str">
        <f>IF(MONTH(O27)=1,"JANVIER",IF(MONTH(O27)=2,"FEVRIER",IF(MONTH(O27)=3,"MARS",IF(MONTH(O27)=4,"AVRIL",IF(MONTH(O27)=5,"MAI",IF(MONTH(O27)=6,"JUIN",IF(MONTH(O27)=7,"JUILLET",IF(MONTH(O27)=8,"AOUT",IF(MONTH(O27)=9,"SEPTEMBRE",IF(MONTH(O27)=10,"OCTOBRE",IF(MONTH(4)=11,"NOVEMBRE",IF(MONTH(#REF!)=12,"DECEMBRE"))))))))))))</f>
        <v>AVRIL</v>
      </c>
      <c r="T27" s="252" t="e">
        <f>YEAR(#REF!)</f>
        <v>#REF!</v>
      </c>
      <c r="U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" s="235" t="s">
        <v>27</v>
      </c>
      <c r="W27" s="235" t="s">
        <v>27</v>
      </c>
      <c r="X27" s="269"/>
      <c r="Y27" s="270"/>
      <c r="Z27" s="190"/>
      <c r="AA27" s="190"/>
      <c r="GA27" s="68"/>
    </row>
    <row r="28" spans="1:183" s="215" customFormat="1" ht="84.65" customHeight="1" x14ac:dyDescent="0.35">
      <c r="A28" s="67" t="s">
        <v>2495</v>
      </c>
      <c r="B28" s="255" t="s">
        <v>85</v>
      </c>
      <c r="C28" s="261" t="s">
        <v>86</v>
      </c>
      <c r="D28" s="262" t="s">
        <v>88</v>
      </c>
      <c r="E28" s="261" t="s">
        <v>89</v>
      </c>
      <c r="F28" s="25" t="s">
        <v>84</v>
      </c>
      <c r="G28" s="250">
        <v>25571.5</v>
      </c>
      <c r="H28" s="37">
        <f>SUM(J28+K28+L28+M28+N28)</f>
        <v>116653.85</v>
      </c>
      <c r="I28" s="93">
        <f t="shared" si="0"/>
        <v>1</v>
      </c>
      <c r="J28" s="250">
        <v>99155.77</v>
      </c>
      <c r="K28" s="250">
        <v>17498.080000000002</v>
      </c>
      <c r="L28" s="250">
        <v>0</v>
      </c>
      <c r="M28" s="250">
        <v>0</v>
      </c>
      <c r="N28" s="229">
        <v>0</v>
      </c>
      <c r="O28" s="11">
        <v>43564</v>
      </c>
      <c r="P28" s="252" t="e">
        <f>YEAR(#REF!)</f>
        <v>#REF!</v>
      </c>
      <c r="Q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" s="252">
        <f>YEAR(O28)</f>
        <v>2019</v>
      </c>
      <c r="S28" s="252" t="str">
        <f>IF(MONTH(O28)=1,"JANVIER",IF(MONTH(O28)=2,"FEVRIER",IF(MONTH(O28)=3,"MARS",IF(MONTH(O28)=4,"AVRIL",IF(MONTH(O28)=5,"MAI",IF(MONTH(O28)=6,"JUIN",IF(MONTH(O28)=7,"JUILLET",IF(MONTH(O28)=8,"AOUT",IF(MONTH(O28)=9,"SEPTEMBRE",IF(MONTH(O28)=10,"OCTOBRE",IF(MONTH(4)=11,"NOVEMBRE",IF(MONTH(#REF!)=12,"DECEMBRE"))))))))))))</f>
        <v>AVRIL</v>
      </c>
      <c r="T28" s="252" t="e">
        <f>YEAR(#REF!)</f>
        <v>#REF!</v>
      </c>
      <c r="U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" s="235" t="s">
        <v>27</v>
      </c>
      <c r="W28" s="235" t="s">
        <v>27</v>
      </c>
      <c r="X28" s="269"/>
      <c r="Y28" s="165"/>
      <c r="Z28" s="271"/>
      <c r="AA28" s="271"/>
      <c r="GA28" s="204"/>
    </row>
    <row r="29" spans="1:183" s="67" customFormat="1" ht="85.5" customHeight="1" x14ac:dyDescent="0.35">
      <c r="A29" s="67" t="s">
        <v>2495</v>
      </c>
      <c r="B29" s="255" t="s">
        <v>85</v>
      </c>
      <c r="C29" s="261" t="s">
        <v>86</v>
      </c>
      <c r="D29" s="262" t="s">
        <v>88</v>
      </c>
      <c r="E29" s="247" t="s">
        <v>89</v>
      </c>
      <c r="F29" s="263" t="s">
        <v>84</v>
      </c>
      <c r="G29" s="250">
        <v>25571.5</v>
      </c>
      <c r="H29" s="37">
        <f>SUM(J29+K29+L29+M29+N29)</f>
        <v>24478.52</v>
      </c>
      <c r="I29" s="93">
        <f t="shared" si="0"/>
        <v>1</v>
      </c>
      <c r="J29" s="250">
        <v>20806.740000000002</v>
      </c>
      <c r="K29" s="250">
        <v>3671.78</v>
      </c>
      <c r="L29" s="250">
        <v>0</v>
      </c>
      <c r="M29" s="250">
        <v>0</v>
      </c>
      <c r="N29" s="230">
        <v>0</v>
      </c>
      <c r="O29" s="251">
        <v>43581</v>
      </c>
      <c r="P29" s="252" t="e">
        <f>YEAR(#REF!)</f>
        <v>#REF!</v>
      </c>
      <c r="Q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" s="252">
        <f>YEAR(O29)</f>
        <v>2019</v>
      </c>
      <c r="S29" s="252" t="str">
        <f>IF(MONTH(O29)=1,"JANVIER",IF(MONTH(O29)=2,"FEVRIER",IF(MONTH(O29)=3,"MARS",IF(MONTH(O29)=4,"AVRIL",IF(MONTH(O29)=5,"MAI",IF(MONTH(O29)=6,"JUIN",IF(MONTH(O29)=7,"JUILLET",IF(MONTH(O29)=8,"AOUT",IF(MONTH(O29)=9,"SEPTEMBRE",IF(MONTH(O29)=10,"OCTOBRE",IF(MONTH(4)=11,"NOVEMBRE",IF(MONTH(#REF!)=12,"DECEMBRE"))))))))))))</f>
        <v>AVRIL</v>
      </c>
      <c r="T29" s="252" t="e">
        <f>YEAR(#REF!)</f>
        <v>#REF!</v>
      </c>
      <c r="U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" s="235" t="s">
        <v>27</v>
      </c>
      <c r="W29" s="235" t="s">
        <v>27</v>
      </c>
      <c r="X29" s="253"/>
      <c r="Y29" s="272"/>
      <c r="Z29" s="190"/>
      <c r="AA29" s="190"/>
      <c r="GA29" s="68"/>
    </row>
    <row r="30" spans="1:183" s="67" customFormat="1" ht="76.5" customHeight="1" x14ac:dyDescent="0.35">
      <c r="A30" s="67" t="s">
        <v>2495</v>
      </c>
      <c r="B30" s="255" t="s">
        <v>85</v>
      </c>
      <c r="C30" s="261" t="s">
        <v>86</v>
      </c>
      <c r="D30" s="262" t="s">
        <v>88</v>
      </c>
      <c r="E30" s="273" t="s">
        <v>90</v>
      </c>
      <c r="F30" s="274" t="s">
        <v>91</v>
      </c>
      <c r="G30" s="250">
        <v>19413.88</v>
      </c>
      <c r="H30" s="37">
        <f>SUM(J30+K30+L30+M30+N30)</f>
        <v>14159.43</v>
      </c>
      <c r="I30" s="93">
        <f t="shared" si="0"/>
        <v>1</v>
      </c>
      <c r="J30" s="250">
        <v>12035.52</v>
      </c>
      <c r="K30" s="250">
        <v>2123.91</v>
      </c>
      <c r="L30" s="250">
        <v>0</v>
      </c>
      <c r="M30" s="250">
        <v>0</v>
      </c>
      <c r="N30" s="230">
        <v>0</v>
      </c>
      <c r="O30" s="251">
        <v>43488</v>
      </c>
      <c r="P30" s="252" t="e">
        <f>YEAR(#REF!)</f>
        <v>#REF!</v>
      </c>
      <c r="Q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" s="252">
        <f>YEAR(O30)</f>
        <v>2019</v>
      </c>
      <c r="S30" s="252" t="str">
        <f>IF(MONTH(O30)=1,"JANVIER",IF(MONTH(O30)=2,"FEVRIER",IF(MONTH(O30)=3,"MARS",IF(MONTH(O30)=4,"AVRIL",IF(MONTH(O30)=5,"MAI",IF(MONTH(O30)=6,"JUIN",IF(MONTH(O30)=7,"JUILLET",IF(MONTH(O30)=8,"AOUT",IF(MONTH(O30)=9,"SEPTEMBRE",IF(MONTH(O30)=10,"OCTOBRE",IF(MONTH(4)=11,"NOVEMBRE",IF(MONTH(#REF!)=12,"DECEMBRE"))))))))))))</f>
        <v>JANVIER</v>
      </c>
      <c r="T30" s="252" t="e">
        <f>YEAR(#REF!)</f>
        <v>#REF!</v>
      </c>
      <c r="U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" s="235" t="s">
        <v>27</v>
      </c>
      <c r="W30" s="235" t="s">
        <v>27</v>
      </c>
      <c r="X30" s="269"/>
      <c r="Y30" s="270"/>
      <c r="Z30" s="190"/>
      <c r="AA30" s="190"/>
      <c r="GA30" s="68"/>
    </row>
    <row r="31" spans="1:183" s="67" customFormat="1" ht="72.650000000000006" customHeight="1" x14ac:dyDescent="0.35">
      <c r="A31" s="67" t="s">
        <v>2495</v>
      </c>
      <c r="B31" s="255" t="s">
        <v>92</v>
      </c>
      <c r="C31" s="261" t="s">
        <v>93</v>
      </c>
      <c r="D31" s="275" t="s">
        <v>92</v>
      </c>
      <c r="E31" s="224" t="s">
        <v>25</v>
      </c>
      <c r="F31" s="276" t="s">
        <v>26</v>
      </c>
      <c r="G31" s="264">
        <v>257008.4</v>
      </c>
      <c r="H31" s="250">
        <v>257008.40000000002</v>
      </c>
      <c r="I31" s="277">
        <v>1</v>
      </c>
      <c r="J31" s="264">
        <v>218457.14</v>
      </c>
      <c r="K31" s="250">
        <v>0</v>
      </c>
      <c r="L31" s="250">
        <v>38551.26</v>
      </c>
      <c r="M31" s="250">
        <v>0</v>
      </c>
      <c r="N31" s="230">
        <v>0</v>
      </c>
      <c r="O31" s="257">
        <v>43402</v>
      </c>
      <c r="P31" s="252" t="e">
        <f>YEAR(#REF!)</f>
        <v>#REF!</v>
      </c>
      <c r="Q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" s="252">
        <f>YEAR(O31)</f>
        <v>2018</v>
      </c>
      <c r="S31" s="252" t="str">
        <f>IF(MONTH(O31)=1,"JANVIER",IF(MONTH(O31)=2,"FEVRIER",IF(MONTH(O31)=3,"MARS",IF(MONTH(O31)=4,"AVRIL",IF(MONTH(O31)=5,"MAI",IF(MONTH(O31)=6,"JUIN",IF(MONTH(O31)=7,"JUILLET",IF(MONTH(O31)=8,"AOUT",IF(MONTH(O31)=9,"SEPTEMBRE",IF(MONTH(O31)=10,"OCTOBRE",IF(MONTH(4)=11,"NOVEMBRE",IF(MONTH(#REF!)=12,"DECEMBRE"))))))))))))</f>
        <v>OCTOBRE</v>
      </c>
      <c r="T31" s="252" t="e">
        <f>YEAR(#REF!)</f>
        <v>#REF!</v>
      </c>
      <c r="U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" s="222" t="s">
        <v>27</v>
      </c>
      <c r="W31" s="222" t="s">
        <v>27</v>
      </c>
      <c r="X31" s="278"/>
      <c r="Y31" s="280"/>
      <c r="Z31" s="190"/>
      <c r="AA31" s="190"/>
      <c r="GA31" s="68"/>
    </row>
    <row r="32" spans="1:183" s="67" customFormat="1" ht="65.150000000000006" customHeight="1" x14ac:dyDescent="0.35">
      <c r="A32" s="67" t="s">
        <v>2495</v>
      </c>
      <c r="B32" s="255" t="s">
        <v>92</v>
      </c>
      <c r="C32" s="261" t="s">
        <v>94</v>
      </c>
      <c r="D32" s="275" t="s">
        <v>92</v>
      </c>
      <c r="E32" s="224" t="s">
        <v>95</v>
      </c>
      <c r="F32" s="276" t="s">
        <v>96</v>
      </c>
      <c r="G32" s="264">
        <v>257008.4</v>
      </c>
      <c r="H32" s="250">
        <v>115106.55</v>
      </c>
      <c r="I32" s="277">
        <v>1</v>
      </c>
      <c r="J32" s="264">
        <v>97840.57</v>
      </c>
      <c r="K32" s="250">
        <v>0</v>
      </c>
      <c r="L32" s="250">
        <v>17265.98</v>
      </c>
      <c r="M32" s="250">
        <v>0</v>
      </c>
      <c r="N32" s="230">
        <v>0</v>
      </c>
      <c r="O32" s="257">
        <v>43709</v>
      </c>
      <c r="P32" s="252" t="e">
        <f>YEAR(#REF!)</f>
        <v>#REF!</v>
      </c>
      <c r="Q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" s="252">
        <f>YEAR(O32)</f>
        <v>2019</v>
      </c>
      <c r="S32" s="252" t="str">
        <f>IF(MONTH(O32)=1,"JANVIER",IF(MONTH(O32)=2,"FEVRIER",IF(MONTH(O32)=3,"MARS",IF(MONTH(O32)=4,"AVRIL",IF(MONTH(O32)=5,"MAI",IF(MONTH(O32)=6,"JUIN",IF(MONTH(O32)=7,"JUILLET",IF(MONTH(O32)=8,"AOUT",IF(MONTH(O32)=9,"SEPTEMBRE",IF(MONTH(O32)=10,"OCTOBRE",IF(MONTH(4)=11,"NOVEMBRE",IF(MONTH(#REF!)=12,"DECEMBRE"))))))))))))</f>
        <v>SEPTEMBRE</v>
      </c>
      <c r="T32" s="252" t="e">
        <f>YEAR(#REF!)</f>
        <v>#REF!</v>
      </c>
      <c r="U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" s="222" t="s">
        <v>27</v>
      </c>
      <c r="W32" s="222" t="s">
        <v>27</v>
      </c>
      <c r="X32" s="278"/>
      <c r="Y32" s="215"/>
      <c r="Z32" s="190"/>
      <c r="AA32" s="190"/>
      <c r="GA32" s="68"/>
    </row>
    <row r="33" spans="1:183" s="67" customFormat="1" ht="65.400000000000006" customHeight="1" x14ac:dyDescent="0.35">
      <c r="A33" s="67" t="s">
        <v>2495</v>
      </c>
      <c r="B33" s="255" t="s">
        <v>92</v>
      </c>
      <c r="C33" s="261" t="s">
        <v>94</v>
      </c>
      <c r="D33" s="275" t="s">
        <v>92</v>
      </c>
      <c r="E33" s="224" t="s">
        <v>97</v>
      </c>
      <c r="F33" s="276" t="s">
        <v>98</v>
      </c>
      <c r="G33" s="281">
        <v>1465451</v>
      </c>
      <c r="H33" s="250">
        <v>3553565.3099999996</v>
      </c>
      <c r="I33" s="277">
        <v>1</v>
      </c>
      <c r="J33" s="264">
        <v>3020530.36</v>
      </c>
      <c r="K33" s="250">
        <v>0</v>
      </c>
      <c r="L33" s="250">
        <v>533034.94999999995</v>
      </c>
      <c r="M33" s="250">
        <v>0</v>
      </c>
      <c r="N33" s="230">
        <v>0</v>
      </c>
      <c r="O33" s="257">
        <v>43709</v>
      </c>
      <c r="P33" s="252" t="e">
        <f>YEAR(#REF!)</f>
        <v>#REF!</v>
      </c>
      <c r="Q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" s="252">
        <f>YEAR(O33)</f>
        <v>2019</v>
      </c>
      <c r="S33" s="252" t="str">
        <f>IF(MONTH(O33)=1,"JANVIER",IF(MONTH(O33)=2,"FEVRIER",IF(MONTH(O33)=3,"MARS",IF(MONTH(O33)=4,"AVRIL",IF(MONTH(O33)=5,"MAI",IF(MONTH(O33)=6,"JUIN",IF(MONTH(O33)=7,"JUILLET",IF(MONTH(O33)=8,"AOUT",IF(MONTH(O33)=9,"SEPTEMBRE",IF(MONTH(O33)=10,"OCTOBRE",IF(MONTH(4)=11,"NOVEMBRE",IF(MONTH(#REF!)=12,"DECEMBRE"))))))))))))</f>
        <v>SEPTEMBRE</v>
      </c>
      <c r="T33" s="252" t="e">
        <f>YEAR(#REF!)</f>
        <v>#REF!</v>
      </c>
      <c r="U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" s="222" t="s">
        <v>27</v>
      </c>
      <c r="W33" s="222" t="s">
        <v>27</v>
      </c>
      <c r="X33" s="278"/>
      <c r="Z33" s="190"/>
      <c r="AA33" s="190"/>
      <c r="GA33" s="68"/>
    </row>
    <row r="34" spans="1:183" s="67" customFormat="1" ht="48.65" customHeight="1" x14ac:dyDescent="0.35">
      <c r="A34" s="67" t="s">
        <v>2495</v>
      </c>
      <c r="B34" s="282" t="s">
        <v>99</v>
      </c>
      <c r="C34" s="14" t="s">
        <v>100</v>
      </c>
      <c r="D34" s="283" t="s">
        <v>99</v>
      </c>
      <c r="E34" s="224" t="s">
        <v>101</v>
      </c>
      <c r="F34" s="276" t="s">
        <v>45</v>
      </c>
      <c r="G34" s="15">
        <v>260458.41</v>
      </c>
      <c r="H34" s="264">
        <f>SUM(J34+K34+L34+M34+N34)</f>
        <v>260458.41</v>
      </c>
      <c r="I34" s="265">
        <f>(J34+K34+L34+M34)/H34</f>
        <v>1</v>
      </c>
      <c r="J34" s="264">
        <v>221389.65</v>
      </c>
      <c r="K34" s="264">
        <v>0</v>
      </c>
      <c r="L34" s="264">
        <v>39068.76</v>
      </c>
      <c r="M34" s="264">
        <v>0</v>
      </c>
      <c r="N34" s="285">
        <v>0</v>
      </c>
      <c r="O34" s="257">
        <v>43851</v>
      </c>
      <c r="P34" s="252" t="e">
        <f>YEAR(#REF!)</f>
        <v>#REF!</v>
      </c>
      <c r="Q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" s="252">
        <f>YEAR(O34)</f>
        <v>2020</v>
      </c>
      <c r="S34" s="252" t="str">
        <f>IF(MONTH(O34)=1,"JANVIER",IF(MONTH(O34)=2,"FEVRIER",IF(MONTH(O34)=3,"MARS",IF(MONTH(O34)=4,"AVRIL",IF(MONTH(O34)=5,"MAI",IF(MONTH(O34)=6,"JUIN",IF(MONTH(O34)=7,"JUILLET",IF(MONTH(O34)=8,"AOUT",IF(MONTH(O34)=9,"SEPTEMBRE",IF(MONTH(O34)=10,"OCTOBRE",IF(MONTH(4)=11,"NOVEMBRE",IF(MONTH(#REF!)=12,"DECEMBRE"))))))))))))</f>
        <v>JANVIER</v>
      </c>
      <c r="T34" s="252" t="e">
        <f>YEAR(#REF!)</f>
        <v>#REF!</v>
      </c>
      <c r="U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" s="222" t="s">
        <v>27</v>
      </c>
      <c r="W34" s="222" t="s">
        <v>27</v>
      </c>
      <c r="X34" s="258"/>
      <c r="Y34" s="204"/>
      <c r="Z34" s="190"/>
      <c r="AA34" s="190"/>
      <c r="GA34" s="68"/>
    </row>
    <row r="35" spans="1:183" s="67" customFormat="1" ht="65.400000000000006" customHeight="1" x14ac:dyDescent="0.35">
      <c r="A35" s="67" t="s">
        <v>2495</v>
      </c>
      <c r="B35" s="255" t="s">
        <v>102</v>
      </c>
      <c r="C35" s="14" t="s">
        <v>103</v>
      </c>
      <c r="D35" s="256" t="s">
        <v>104</v>
      </c>
      <c r="E35" s="224" t="s">
        <v>105</v>
      </c>
      <c r="F35" s="276" t="s">
        <v>106</v>
      </c>
      <c r="G35" s="250">
        <v>3553565.3</v>
      </c>
      <c r="H35" s="250">
        <v>9041.6</v>
      </c>
      <c r="I35" s="277">
        <v>1</v>
      </c>
      <c r="J35" s="250">
        <v>7685.36</v>
      </c>
      <c r="K35" s="250">
        <v>1356.24</v>
      </c>
      <c r="L35" s="250">
        <v>0</v>
      </c>
      <c r="M35" s="250">
        <v>0</v>
      </c>
      <c r="N35" s="230">
        <v>0</v>
      </c>
      <c r="O35" s="257">
        <v>43709</v>
      </c>
      <c r="P35" s="252" t="e">
        <f>YEAR(#REF!)</f>
        <v>#REF!</v>
      </c>
      <c r="Q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" s="252">
        <f>YEAR(O35)</f>
        <v>2019</v>
      </c>
      <c r="S35" s="252" t="str">
        <f>IF(MONTH(O35)=1,"JANVIER",IF(MONTH(O35)=2,"FEVRIER",IF(MONTH(O35)=3,"MARS",IF(MONTH(O35)=4,"AVRIL",IF(MONTH(O35)=5,"MAI",IF(MONTH(O35)=6,"JUIN",IF(MONTH(O35)=7,"JUILLET",IF(MONTH(O35)=8,"AOUT",IF(MONTH(O35)=9,"SEPTEMBRE",IF(MONTH(O35)=10,"OCTOBRE",IF(MONTH(4)=11,"NOVEMBRE",IF(MONTH(#REF!)=12,"DECEMBRE"))))))))))))</f>
        <v>SEPTEMBRE</v>
      </c>
      <c r="T35" s="252" t="e">
        <f>YEAR(#REF!)</f>
        <v>#REF!</v>
      </c>
      <c r="U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" s="222" t="s">
        <v>27</v>
      </c>
      <c r="W35" s="222" t="s">
        <v>27</v>
      </c>
      <c r="X35" s="258"/>
      <c r="Y35" s="68"/>
      <c r="Z35" s="190"/>
      <c r="AA35" s="190"/>
      <c r="GA35" s="68"/>
    </row>
    <row r="36" spans="1:183" s="67" customFormat="1" ht="96.65" customHeight="1" x14ac:dyDescent="0.35">
      <c r="A36" s="67" t="s">
        <v>2495</v>
      </c>
      <c r="B36" s="255" t="s">
        <v>102</v>
      </c>
      <c r="C36" s="14" t="s">
        <v>103</v>
      </c>
      <c r="D36" s="256" t="s">
        <v>104</v>
      </c>
      <c r="E36" s="224" t="s">
        <v>105</v>
      </c>
      <c r="F36" s="276" t="s">
        <v>107</v>
      </c>
      <c r="G36" s="250">
        <v>115106.55</v>
      </c>
      <c r="H36" s="250">
        <v>5433</v>
      </c>
      <c r="I36" s="277">
        <v>1</v>
      </c>
      <c r="J36" s="250">
        <v>4618.05</v>
      </c>
      <c r="K36" s="250">
        <v>814.95</v>
      </c>
      <c r="L36" s="250">
        <v>0</v>
      </c>
      <c r="M36" s="250">
        <v>0</v>
      </c>
      <c r="N36" s="230">
        <v>0</v>
      </c>
      <c r="O36" s="257">
        <v>43709</v>
      </c>
      <c r="P36" s="252" t="e">
        <f>YEAR(#REF!)</f>
        <v>#REF!</v>
      </c>
      <c r="Q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" s="252">
        <f>YEAR(O36)</f>
        <v>2019</v>
      </c>
      <c r="S36" s="252" t="str">
        <f>IF(MONTH(O36)=1,"JANVIER",IF(MONTH(O36)=2,"FEVRIER",IF(MONTH(O36)=3,"MARS",IF(MONTH(O36)=4,"AVRIL",IF(MONTH(O36)=5,"MAI",IF(MONTH(O36)=6,"JUIN",IF(MONTH(O36)=7,"JUILLET",IF(MONTH(O36)=8,"AOUT",IF(MONTH(O36)=9,"SEPTEMBRE",IF(MONTH(O36)=10,"OCTOBRE",IF(MONTH(4)=11,"NOVEMBRE",IF(MONTH(#REF!)=12,"DECEMBRE"))))))))))))</f>
        <v>SEPTEMBRE</v>
      </c>
      <c r="T36" s="252" t="e">
        <f>YEAR(#REF!)</f>
        <v>#REF!</v>
      </c>
      <c r="U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" s="222" t="s">
        <v>27</v>
      </c>
      <c r="W36" s="222" t="s">
        <v>27</v>
      </c>
      <c r="X36" s="258"/>
      <c r="Y36" s="68"/>
      <c r="Z36" s="190"/>
      <c r="AA36" s="190"/>
      <c r="GA36" s="68"/>
    </row>
    <row r="37" spans="1:183" s="67" customFormat="1" ht="90" customHeight="1" x14ac:dyDescent="0.35">
      <c r="A37" s="67" t="s">
        <v>2495</v>
      </c>
      <c r="B37" s="255" t="s">
        <v>102</v>
      </c>
      <c r="C37" s="14" t="s">
        <v>103</v>
      </c>
      <c r="D37" s="256" t="s">
        <v>104</v>
      </c>
      <c r="E37" s="224" t="s">
        <v>108</v>
      </c>
      <c r="F37" s="276" t="s">
        <v>109</v>
      </c>
      <c r="G37" s="15">
        <v>65153</v>
      </c>
      <c r="H37" s="15">
        <f>J37+K37+L37+M37+N37</f>
        <v>60606.06</v>
      </c>
      <c r="I37" s="265">
        <f t="shared" ref="I37:I56" si="1">(J37+K37+L37+M37)/H37</f>
        <v>0.99999900999999014</v>
      </c>
      <c r="J37" s="15">
        <v>51515.1</v>
      </c>
      <c r="K37" s="15">
        <v>9090.9</v>
      </c>
      <c r="L37" s="15">
        <v>0</v>
      </c>
      <c r="M37" s="15">
        <v>0</v>
      </c>
      <c r="N37" s="226">
        <v>0.06</v>
      </c>
      <c r="O37" s="257">
        <v>43902</v>
      </c>
      <c r="P37" s="252" t="e">
        <f>YEAR(#REF!)</f>
        <v>#REF!</v>
      </c>
      <c r="Q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" s="252">
        <f>YEAR(O37)</f>
        <v>2020</v>
      </c>
      <c r="S37" s="252" t="str">
        <f>IF(MONTH(O37)=1,"JANVIER",IF(MONTH(O37)=2,"FEVRIER",IF(MONTH(O37)=3,"MARS",IF(MONTH(O37)=4,"AVRIL",IF(MONTH(O37)=5,"MAI",IF(MONTH(O37)=6,"JUIN",IF(MONTH(O37)=7,"JUILLET",IF(MONTH(O37)=8,"AOUT",IF(MONTH(O37)=9,"SEPTEMBRE",IF(MONTH(O37)=10,"OCTOBRE",IF(MONTH(4)=11,"NOVEMBRE",IF(MONTH(#REF!)=12,"DECEMBRE"))))))))))))</f>
        <v>MARS</v>
      </c>
      <c r="T37" s="252" t="e">
        <f>YEAR(#REF!)</f>
        <v>#REF!</v>
      </c>
      <c r="U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" s="222" t="s">
        <v>27</v>
      </c>
      <c r="W37" s="222" t="s">
        <v>27</v>
      </c>
      <c r="X37" s="259"/>
      <c r="Y37" s="215"/>
      <c r="Z37" s="190"/>
      <c r="AA37" s="190"/>
      <c r="GA37" s="68"/>
    </row>
    <row r="38" spans="1:183" s="67" customFormat="1" ht="114.65" customHeight="1" x14ac:dyDescent="0.35">
      <c r="A38" s="67" t="s">
        <v>2495</v>
      </c>
      <c r="B38" s="255" t="s">
        <v>110</v>
      </c>
      <c r="C38" s="287" t="s">
        <v>111</v>
      </c>
      <c r="D38" s="256" t="s">
        <v>104</v>
      </c>
      <c r="E38" s="288" t="s">
        <v>112</v>
      </c>
      <c r="F38" s="289" t="s">
        <v>113</v>
      </c>
      <c r="G38" s="290">
        <v>120389.28</v>
      </c>
      <c r="H38" s="290">
        <f>J38+K38+L38+M38+N38</f>
        <v>89350.14</v>
      </c>
      <c r="I38" s="93">
        <f t="shared" si="1"/>
        <v>0.99999988808075735</v>
      </c>
      <c r="J38" s="290">
        <v>75947.61</v>
      </c>
      <c r="K38" s="290">
        <v>13402.52</v>
      </c>
      <c r="L38" s="290">
        <v>0</v>
      </c>
      <c r="M38" s="290">
        <v>0</v>
      </c>
      <c r="N38" s="291">
        <v>0.01</v>
      </c>
      <c r="O38" s="292" t="s">
        <v>27</v>
      </c>
      <c r="P38" s="252" t="e">
        <f>YEAR(#REF!)</f>
        <v>#REF!</v>
      </c>
      <c r="Q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" s="252" t="e">
        <f>YEAR(O38)</f>
        <v>#VALUE!</v>
      </c>
      <c r="S38" s="252" t="e">
        <f>IF(MONTH(O38)=1,"JANVIER",IF(MONTH(O38)=2,"FEVRIER",IF(MONTH(O38)=3,"MARS",IF(MONTH(O38)=4,"AVRIL",IF(MONTH(O38)=5,"MAI",IF(MONTH(O38)=6,"JUIN",IF(MONTH(O38)=7,"JUILLET",IF(MONTH(O38)=8,"AOUT",IF(MONTH(O38)=9,"SEPTEMBRE",IF(MONTH(O38)=10,"OCTOBRE",IF(MONTH(4)=11,"NOVEMBRE",IF(MONTH(#REF!)=12,"DECEMBRE"))))))))))))</f>
        <v>#VALUE!</v>
      </c>
      <c r="T38" s="252" t="e">
        <f>YEAR(#REF!)</f>
        <v>#REF!</v>
      </c>
      <c r="U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" s="222" t="s">
        <v>27</v>
      </c>
      <c r="W38" s="222" t="s">
        <v>27</v>
      </c>
      <c r="X38" s="294"/>
      <c r="Z38" s="190"/>
      <c r="AA38" s="190"/>
      <c r="GA38" s="68"/>
    </row>
    <row r="39" spans="1:183" s="67" customFormat="1" ht="81.900000000000006" customHeight="1" x14ac:dyDescent="0.35">
      <c r="A39" s="67" t="s">
        <v>2495</v>
      </c>
      <c r="B39" s="255" t="s">
        <v>110</v>
      </c>
      <c r="C39" s="287" t="s">
        <v>111</v>
      </c>
      <c r="D39" s="256" t="s">
        <v>104</v>
      </c>
      <c r="E39" s="288" t="s">
        <v>114</v>
      </c>
      <c r="F39" s="296" t="s">
        <v>115</v>
      </c>
      <c r="G39" s="290">
        <v>75563.23</v>
      </c>
      <c r="H39" s="290">
        <f>J39+K39+L39+M39+N39</f>
        <v>62283.289999999994</v>
      </c>
      <c r="I39" s="93">
        <f t="shared" si="1"/>
        <v>0.99999951832987632</v>
      </c>
      <c r="J39" s="290">
        <v>52940.77</v>
      </c>
      <c r="K39" s="290">
        <v>0</v>
      </c>
      <c r="L39" s="290">
        <v>9342.49</v>
      </c>
      <c r="M39" s="290">
        <v>0</v>
      </c>
      <c r="N39" s="297">
        <v>0.03</v>
      </c>
      <c r="O39" s="293">
        <v>43942</v>
      </c>
      <c r="P39" s="252" t="e">
        <f>YEAR(#REF!)</f>
        <v>#REF!</v>
      </c>
      <c r="Q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" s="252">
        <f>YEAR(O39)</f>
        <v>2020</v>
      </c>
      <c r="S39" s="252" t="str">
        <f>IF(MONTH(O39)=1,"JANVIER",IF(MONTH(O39)=2,"FEVRIER",IF(MONTH(O39)=3,"MARS",IF(MONTH(O39)=4,"AVRIL",IF(MONTH(O39)=5,"MAI",IF(MONTH(O39)=6,"JUIN",IF(MONTH(O39)=7,"JUILLET",IF(MONTH(O39)=8,"AOUT",IF(MONTH(O39)=9,"SEPTEMBRE",IF(MONTH(O39)=10,"OCTOBRE",IF(MONTH(4)=11,"NOVEMBRE",IF(MONTH(#REF!)=12,"DECEMBRE"))))))))))))</f>
        <v>AVRIL</v>
      </c>
      <c r="T39" s="252" t="e">
        <f>YEAR(#REF!)</f>
        <v>#REF!</v>
      </c>
      <c r="U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" s="222" t="s">
        <v>27</v>
      </c>
      <c r="W39" s="222" t="s">
        <v>27</v>
      </c>
      <c r="X39" s="294"/>
      <c r="Z39" s="190"/>
      <c r="AA39" s="190"/>
      <c r="GA39" s="68"/>
    </row>
    <row r="40" spans="1:183" s="67" customFormat="1" ht="86.4" customHeight="1" x14ac:dyDescent="0.35">
      <c r="A40" s="67" t="s">
        <v>2495</v>
      </c>
      <c r="B40" s="255" t="s">
        <v>110</v>
      </c>
      <c r="C40" s="287" t="s">
        <v>111</v>
      </c>
      <c r="D40" s="256" t="s">
        <v>104</v>
      </c>
      <c r="E40" s="288" t="s">
        <v>114</v>
      </c>
      <c r="F40" s="296" t="s">
        <v>116</v>
      </c>
      <c r="G40" s="290">
        <v>31362.78</v>
      </c>
      <c r="H40" s="290">
        <f>J40+K40+L40+M40+N40</f>
        <v>20748.330000000002</v>
      </c>
      <c r="I40" s="93">
        <f t="shared" si="1"/>
        <v>1</v>
      </c>
      <c r="J40" s="290">
        <v>17636.080000000002</v>
      </c>
      <c r="K40" s="290">
        <v>3112.25</v>
      </c>
      <c r="L40" s="290">
        <v>0</v>
      </c>
      <c r="M40" s="290">
        <v>0</v>
      </c>
      <c r="N40" s="291">
        <v>0</v>
      </c>
      <c r="O40" s="298">
        <v>43942</v>
      </c>
      <c r="P40" s="252" t="e">
        <f>YEAR(#REF!)</f>
        <v>#REF!</v>
      </c>
      <c r="Q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" s="252">
        <f>YEAR(O40)</f>
        <v>2020</v>
      </c>
      <c r="S40" s="252" t="str">
        <f>IF(MONTH(O40)=1,"JANVIER",IF(MONTH(O40)=2,"FEVRIER",IF(MONTH(O40)=3,"MARS",IF(MONTH(O40)=4,"AVRIL",IF(MONTH(O40)=5,"MAI",IF(MONTH(O40)=6,"JUIN",IF(MONTH(O40)=7,"JUILLET",IF(MONTH(O40)=8,"AOUT",IF(MONTH(O40)=9,"SEPTEMBRE",IF(MONTH(O40)=10,"OCTOBRE",IF(MONTH(4)=11,"NOVEMBRE",IF(MONTH(#REF!)=12,"DECEMBRE"))))))))))))</f>
        <v>AVRIL</v>
      </c>
      <c r="T40" s="252" t="e">
        <f>YEAR(#REF!)</f>
        <v>#REF!</v>
      </c>
      <c r="U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" s="222" t="s">
        <v>27</v>
      </c>
      <c r="W40" s="222" t="s">
        <v>27</v>
      </c>
      <c r="X40" s="294"/>
      <c r="Z40" s="190"/>
      <c r="AA40" s="190"/>
      <c r="GA40" s="68"/>
    </row>
    <row r="41" spans="1:183" s="67" customFormat="1" ht="81.650000000000006" customHeight="1" x14ac:dyDescent="0.35">
      <c r="A41" s="67" t="s">
        <v>2495</v>
      </c>
      <c r="B41" s="255" t="s">
        <v>110</v>
      </c>
      <c r="C41" s="287" t="s">
        <v>111</v>
      </c>
      <c r="D41" s="256" t="s">
        <v>104</v>
      </c>
      <c r="E41" s="287" t="s">
        <v>114</v>
      </c>
      <c r="F41" s="299" t="s">
        <v>117</v>
      </c>
      <c r="G41" s="290">
        <v>59087.4</v>
      </c>
      <c r="H41" s="290">
        <f>J41+K41+L41+M41+N41</f>
        <v>56490</v>
      </c>
      <c r="I41" s="93">
        <f t="shared" si="1"/>
        <v>1</v>
      </c>
      <c r="J41" s="290">
        <v>48016.5</v>
      </c>
      <c r="K41" s="290">
        <v>8473.5</v>
      </c>
      <c r="L41" s="290">
        <v>0</v>
      </c>
      <c r="M41" s="290">
        <v>0</v>
      </c>
      <c r="N41" s="290">
        <v>0</v>
      </c>
      <c r="O41" s="293">
        <v>43942</v>
      </c>
      <c r="P41" s="252" t="e">
        <f>YEAR(#REF!)</f>
        <v>#REF!</v>
      </c>
      <c r="Q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" s="252">
        <f>YEAR(O41)</f>
        <v>2020</v>
      </c>
      <c r="S41" s="252" t="str">
        <f>IF(MONTH(O41)=1,"JANVIER",IF(MONTH(O41)=2,"FEVRIER",IF(MONTH(O41)=3,"MARS",IF(MONTH(O41)=4,"AVRIL",IF(MONTH(O41)=5,"MAI",IF(MONTH(O41)=6,"JUIN",IF(MONTH(O41)=7,"JUILLET",IF(MONTH(O41)=8,"AOUT",IF(MONTH(O41)=9,"SEPTEMBRE",IF(MONTH(O41)=10,"OCTOBRE",IF(MONTH(4)=11,"NOVEMBRE",IF(MONTH(#REF!)=12,"DECEMBRE"))))))))))))</f>
        <v>AVRIL</v>
      </c>
      <c r="T41" s="252" t="e">
        <f>YEAR(#REF!)</f>
        <v>#REF!</v>
      </c>
      <c r="U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" s="222" t="s">
        <v>27</v>
      </c>
      <c r="W41" s="222" t="s">
        <v>27</v>
      </c>
      <c r="X41" s="294"/>
      <c r="Z41" s="190"/>
      <c r="AA41" s="190"/>
      <c r="GA41" s="68"/>
    </row>
    <row r="42" spans="1:183" s="67" customFormat="1" ht="75" customHeight="1" x14ac:dyDescent="0.35">
      <c r="A42" s="67" t="s">
        <v>2495</v>
      </c>
      <c r="B42" s="255" t="s">
        <v>110</v>
      </c>
      <c r="C42" s="287" t="s">
        <v>111</v>
      </c>
      <c r="D42" s="256" t="s">
        <v>104</v>
      </c>
      <c r="E42" s="287" t="s">
        <v>114</v>
      </c>
      <c r="F42" s="300" t="s">
        <v>118</v>
      </c>
      <c r="G42" s="290">
        <v>10000</v>
      </c>
      <c r="H42" s="290">
        <f>J42+K42+L42+M42+N42</f>
        <v>10000</v>
      </c>
      <c r="I42" s="93">
        <f t="shared" si="1"/>
        <v>1</v>
      </c>
      <c r="J42" s="290">
        <v>8500</v>
      </c>
      <c r="K42" s="290">
        <v>0</v>
      </c>
      <c r="L42" s="290">
        <v>1500</v>
      </c>
      <c r="M42" s="290">
        <v>0</v>
      </c>
      <c r="N42" s="290">
        <v>0</v>
      </c>
      <c r="O42" s="209">
        <v>43942</v>
      </c>
      <c r="P42" s="161" t="e">
        <f>YEAR(#REF!)</f>
        <v>#REF!</v>
      </c>
      <c r="Q42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" s="161">
        <f>YEAR(O42)</f>
        <v>2020</v>
      </c>
      <c r="S42" s="161" t="str">
        <f>IF(MONTH(O42)=1,"JANVIER",IF(MONTH(O42)=2,"FEVRIER",IF(MONTH(O42)=3,"MARS",IF(MONTH(O42)=4,"AVRIL",IF(MONTH(O42)=5,"MAI",IF(MONTH(O42)=6,"JUIN",IF(MONTH(O42)=7,"JUILLET",IF(MONTH(O42)=8,"AOUT",IF(MONTH(O42)=9,"SEPTEMBRE",IF(MONTH(O42)=10,"OCTOBRE",IF(MONTH(4)=11,"NOVEMBRE",IF(MONTH(#REF!)=12,"DECEMBRE"))))))))))))</f>
        <v>AVRIL</v>
      </c>
      <c r="T42" s="161" t="e">
        <f>YEAR(#REF!)</f>
        <v>#REF!</v>
      </c>
      <c r="U42" s="16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" s="222" t="s">
        <v>27</v>
      </c>
      <c r="W42" s="222" t="s">
        <v>27</v>
      </c>
      <c r="X42" s="195"/>
      <c r="Z42" s="190"/>
      <c r="AA42" s="190"/>
      <c r="GA42" s="68"/>
    </row>
    <row r="43" spans="1:183" s="67" customFormat="1" ht="74.400000000000006" customHeight="1" x14ac:dyDescent="0.35">
      <c r="A43" s="67" t="s">
        <v>2495</v>
      </c>
      <c r="B43" s="255" t="s">
        <v>110</v>
      </c>
      <c r="C43" s="287" t="s">
        <v>111</v>
      </c>
      <c r="D43" s="256" t="s">
        <v>104</v>
      </c>
      <c r="E43" s="287" t="s">
        <v>114</v>
      </c>
      <c r="F43" s="299" t="s">
        <v>119</v>
      </c>
      <c r="G43" s="290">
        <v>21797.13</v>
      </c>
      <c r="H43" s="290">
        <f>J43+K43+L43+M43+N43</f>
        <v>20997.13</v>
      </c>
      <c r="I43" s="93">
        <f t="shared" si="1"/>
        <v>1</v>
      </c>
      <c r="J43" s="290">
        <v>17847.560000000001</v>
      </c>
      <c r="K43" s="290">
        <v>0</v>
      </c>
      <c r="L43" s="290">
        <v>3149.57</v>
      </c>
      <c r="M43" s="290">
        <v>0</v>
      </c>
      <c r="N43" s="290">
        <v>0</v>
      </c>
      <c r="O43" s="293">
        <v>43942</v>
      </c>
      <c r="P43" s="252" t="e">
        <f>YEAR(#REF!)</f>
        <v>#REF!</v>
      </c>
      <c r="Q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" s="252">
        <f>YEAR(O43)</f>
        <v>2020</v>
      </c>
      <c r="S43" s="252" t="str">
        <f>IF(MONTH(O43)=1,"JANVIER",IF(MONTH(O43)=2,"FEVRIER",IF(MONTH(O43)=3,"MARS",IF(MONTH(O43)=4,"AVRIL",IF(MONTH(O43)=5,"MAI",IF(MONTH(O43)=6,"JUIN",IF(MONTH(O43)=7,"JUILLET",IF(MONTH(O43)=8,"AOUT",IF(MONTH(O43)=9,"SEPTEMBRE",IF(MONTH(O43)=10,"OCTOBRE",IF(MONTH(4)=11,"NOVEMBRE",IF(MONTH(#REF!)=12,"DECEMBRE"))))))))))))</f>
        <v>AVRIL</v>
      </c>
      <c r="T43" s="252" t="e">
        <f>YEAR(#REF!)</f>
        <v>#REF!</v>
      </c>
      <c r="U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" s="222" t="s">
        <v>27</v>
      </c>
      <c r="W43" s="222" t="s">
        <v>27</v>
      </c>
      <c r="X43" s="294"/>
      <c r="Z43" s="190"/>
      <c r="AA43" s="190"/>
      <c r="GA43" s="68"/>
    </row>
    <row r="44" spans="1:183" s="67" customFormat="1" ht="111.65" customHeight="1" x14ac:dyDescent="0.35">
      <c r="A44" s="67" t="s">
        <v>2495</v>
      </c>
      <c r="B44" s="255" t="s">
        <v>110</v>
      </c>
      <c r="C44" s="287" t="s">
        <v>111</v>
      </c>
      <c r="D44" s="256" t="s">
        <v>104</v>
      </c>
      <c r="E44" s="302" t="s">
        <v>120</v>
      </c>
      <c r="F44" s="303" t="s">
        <v>121</v>
      </c>
      <c r="G44" s="37">
        <v>43192.92</v>
      </c>
      <c r="H44" s="290">
        <f>J44+K44+L44+M44+N44</f>
        <v>43192.92</v>
      </c>
      <c r="I44" s="93">
        <f t="shared" si="1"/>
        <v>0.99999861088345043</v>
      </c>
      <c r="J44" s="37">
        <v>36713.93</v>
      </c>
      <c r="K44" s="37">
        <v>6478.93</v>
      </c>
      <c r="L44" s="37">
        <v>0</v>
      </c>
      <c r="M44" s="37">
        <v>0</v>
      </c>
      <c r="N44" s="37">
        <v>0.06</v>
      </c>
      <c r="O44" s="304">
        <v>44014</v>
      </c>
      <c r="P44" s="252" t="e">
        <f>YEAR(#REF!)</f>
        <v>#REF!</v>
      </c>
      <c r="Q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" s="252">
        <f>YEAR(O44)</f>
        <v>2020</v>
      </c>
      <c r="S44" s="252" t="str">
        <f>IF(MONTH(O44)=1,"JANVIER",IF(MONTH(O44)=2,"FEVRIER",IF(MONTH(O44)=3,"MARS",IF(MONTH(O44)=4,"AVRIL",IF(MONTH(O44)=5,"MAI",IF(MONTH(O44)=6,"JUIN",IF(MONTH(O44)=7,"JUILLET",IF(MONTH(O44)=8,"AOUT",IF(MONTH(O44)=9,"SEPTEMBRE",IF(MONTH(O44)=10,"OCTOBRE",IF(MONTH(4)=11,"NOVEMBRE",IF(MONTH(#REF!)=12,"DECEMBRE"))))))))))))</f>
        <v>JUILLET</v>
      </c>
      <c r="T44" s="252" t="e">
        <f>YEAR(#REF!)</f>
        <v>#REF!</v>
      </c>
      <c r="U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" s="222" t="s">
        <v>27</v>
      </c>
      <c r="W44" s="222" t="s">
        <v>27</v>
      </c>
      <c r="X44" s="305"/>
      <c r="Z44" s="190"/>
      <c r="AA44" s="190"/>
      <c r="GA44" s="68"/>
    </row>
    <row r="45" spans="1:183" s="67" customFormat="1" ht="109.5" customHeight="1" x14ac:dyDescent="0.35">
      <c r="A45" s="67" t="s">
        <v>2495</v>
      </c>
      <c r="B45" s="255" t="s">
        <v>110</v>
      </c>
      <c r="C45" s="287" t="s">
        <v>111</v>
      </c>
      <c r="D45" s="256" t="s">
        <v>104</v>
      </c>
      <c r="E45" s="306" t="s">
        <v>120</v>
      </c>
      <c r="F45" s="303" t="s">
        <v>122</v>
      </c>
      <c r="G45" s="37">
        <v>103450.59</v>
      </c>
      <c r="H45" s="290">
        <f>J45+K45+L45+M45+N45</f>
        <v>103321.24</v>
      </c>
      <c r="I45" s="93">
        <f t="shared" si="1"/>
        <v>0.99999961285791772</v>
      </c>
      <c r="J45" s="37">
        <v>87823.02</v>
      </c>
      <c r="K45" s="37">
        <v>15498.18</v>
      </c>
      <c r="L45" s="37">
        <v>0</v>
      </c>
      <c r="M45" s="37">
        <v>0</v>
      </c>
      <c r="N45" s="37">
        <v>0.04</v>
      </c>
      <c r="O45" s="304">
        <v>44014</v>
      </c>
      <c r="P45" s="252" t="e">
        <f>YEAR(#REF!)</f>
        <v>#REF!</v>
      </c>
      <c r="Q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" s="252">
        <f>YEAR(O45)</f>
        <v>2020</v>
      </c>
      <c r="S45" s="252" t="str">
        <f>IF(MONTH(O45)=1,"JANVIER",IF(MONTH(O45)=2,"FEVRIER",IF(MONTH(O45)=3,"MARS",IF(MONTH(O45)=4,"AVRIL",IF(MONTH(O45)=5,"MAI",IF(MONTH(O45)=6,"JUIN",IF(MONTH(O45)=7,"JUILLET",IF(MONTH(O45)=8,"AOUT",IF(MONTH(O45)=9,"SEPTEMBRE",IF(MONTH(O45)=10,"OCTOBRE",IF(MONTH(4)=11,"NOVEMBRE",IF(MONTH(#REF!)=12,"DECEMBRE"))))))))))))</f>
        <v>JUILLET</v>
      </c>
      <c r="T45" s="252" t="e">
        <f>YEAR(#REF!)</f>
        <v>#REF!</v>
      </c>
      <c r="U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" s="222" t="s">
        <v>27</v>
      </c>
      <c r="W45" s="222" t="s">
        <v>27</v>
      </c>
      <c r="X45" s="305"/>
      <c r="Z45" s="190"/>
      <c r="AA45" s="190"/>
      <c r="GA45" s="68"/>
    </row>
    <row r="46" spans="1:183" s="67" customFormat="1" ht="84.9" customHeight="1" x14ac:dyDescent="0.35">
      <c r="A46" s="67" t="s">
        <v>2495</v>
      </c>
      <c r="B46" s="255" t="s">
        <v>110</v>
      </c>
      <c r="C46" s="287" t="s">
        <v>111</v>
      </c>
      <c r="D46" s="256" t="s">
        <v>104</v>
      </c>
      <c r="E46" s="306" t="s">
        <v>123</v>
      </c>
      <c r="F46" s="303" t="s">
        <v>122</v>
      </c>
      <c r="G46" s="37">
        <v>80308.06</v>
      </c>
      <c r="H46" s="290">
        <f>J46+K46+L46+M46+N46</f>
        <v>77015.59</v>
      </c>
      <c r="I46" s="93">
        <f t="shared" si="1"/>
        <v>1</v>
      </c>
      <c r="J46" s="37">
        <v>65463.25</v>
      </c>
      <c r="K46" s="37">
        <v>11552.34</v>
      </c>
      <c r="L46" s="37">
        <v>0</v>
      </c>
      <c r="M46" s="37">
        <v>0</v>
      </c>
      <c r="N46" s="307">
        <v>0</v>
      </c>
      <c r="O46" s="38">
        <v>44014</v>
      </c>
      <c r="P46" s="252" t="e">
        <f>YEAR(#REF!)</f>
        <v>#REF!</v>
      </c>
      <c r="Q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" s="252">
        <f>YEAR(O46)</f>
        <v>2020</v>
      </c>
      <c r="S46" s="252" t="str">
        <f>IF(MONTH(O46)=1,"JANVIER",IF(MONTH(O46)=2,"FEVRIER",IF(MONTH(O46)=3,"MARS",IF(MONTH(O46)=4,"AVRIL",IF(MONTH(O46)=5,"MAI",IF(MONTH(O46)=6,"JUIN",IF(MONTH(O46)=7,"JUILLET",IF(MONTH(O46)=8,"AOUT",IF(MONTH(O46)=9,"SEPTEMBRE",IF(MONTH(O46)=10,"OCTOBRE",IF(MONTH(4)=11,"NOVEMBRE",IF(MONTH(#REF!)=12,"DECEMBRE"))))))))))))</f>
        <v>JUILLET</v>
      </c>
      <c r="T46" s="252" t="e">
        <f>YEAR(#REF!)</f>
        <v>#REF!</v>
      </c>
      <c r="U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" s="222" t="s">
        <v>27</v>
      </c>
      <c r="W46" s="222" t="s">
        <v>27</v>
      </c>
      <c r="X46" s="305"/>
      <c r="Z46" s="190"/>
      <c r="AA46" s="190"/>
      <c r="GA46" s="68"/>
    </row>
    <row r="47" spans="1:183" s="67" customFormat="1" ht="86.15" customHeight="1" x14ac:dyDescent="0.35">
      <c r="A47" s="67" t="s">
        <v>2495</v>
      </c>
      <c r="B47" s="255" t="s">
        <v>110</v>
      </c>
      <c r="C47" s="287" t="s">
        <v>111</v>
      </c>
      <c r="D47" s="256" t="s">
        <v>104</v>
      </c>
      <c r="E47" s="306" t="s">
        <v>123</v>
      </c>
      <c r="F47" s="303" t="s">
        <v>119</v>
      </c>
      <c r="G47" s="37">
        <v>36697.01</v>
      </c>
      <c r="H47" s="290">
        <f>J47+K47+L47+M47+N47</f>
        <v>33679</v>
      </c>
      <c r="I47" s="93">
        <f t="shared" si="1"/>
        <v>1</v>
      </c>
      <c r="J47" s="37">
        <v>28627.15</v>
      </c>
      <c r="K47" s="37">
        <v>5051.8500000000004</v>
      </c>
      <c r="L47" s="37">
        <v>0</v>
      </c>
      <c r="M47" s="37">
        <v>0</v>
      </c>
      <c r="N47" s="307">
        <v>0</v>
      </c>
      <c r="O47" s="38">
        <v>44014</v>
      </c>
      <c r="P47" s="252" t="e">
        <f>YEAR(#REF!)</f>
        <v>#REF!</v>
      </c>
      <c r="Q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" s="252">
        <f>YEAR(O47)</f>
        <v>2020</v>
      </c>
      <c r="S47" s="252" t="str">
        <f>IF(MONTH(O47)=1,"JANVIER",IF(MONTH(O47)=2,"FEVRIER",IF(MONTH(O47)=3,"MARS",IF(MONTH(O47)=4,"AVRIL",IF(MONTH(O47)=5,"MAI",IF(MONTH(O47)=6,"JUIN",IF(MONTH(O47)=7,"JUILLET",IF(MONTH(O47)=8,"AOUT",IF(MONTH(O47)=9,"SEPTEMBRE",IF(MONTH(O47)=10,"OCTOBRE",IF(MONTH(4)=11,"NOVEMBRE",IF(MONTH(#REF!)=12,"DECEMBRE"))))))))))))</f>
        <v>JUILLET</v>
      </c>
      <c r="T47" s="252" t="e">
        <f>YEAR(#REF!)</f>
        <v>#REF!</v>
      </c>
      <c r="U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" s="222" t="s">
        <v>27</v>
      </c>
      <c r="W47" s="222" t="s">
        <v>27</v>
      </c>
      <c r="X47" s="305"/>
      <c r="Z47" s="190"/>
      <c r="AA47" s="190"/>
      <c r="GA47" s="68"/>
    </row>
    <row r="48" spans="1:183" s="67" customFormat="1" ht="81.650000000000006" customHeight="1" x14ac:dyDescent="0.35">
      <c r="A48" s="67" t="s">
        <v>2495</v>
      </c>
      <c r="B48" s="255" t="s">
        <v>110</v>
      </c>
      <c r="C48" s="287" t="s">
        <v>111</v>
      </c>
      <c r="D48" s="256" t="s">
        <v>104</v>
      </c>
      <c r="E48" s="306" t="s">
        <v>123</v>
      </c>
      <c r="F48" s="303" t="s">
        <v>124</v>
      </c>
      <c r="G48" s="37">
        <v>74200.91</v>
      </c>
      <c r="H48" s="290">
        <f>J48+K48+L48+M48+N48</f>
        <v>74169.34</v>
      </c>
      <c r="I48" s="93">
        <f t="shared" si="1"/>
        <v>0.99999986517339923</v>
      </c>
      <c r="J48" s="37">
        <v>63043.93</v>
      </c>
      <c r="K48" s="37">
        <v>11125.4</v>
      </c>
      <c r="L48" s="37">
        <v>0</v>
      </c>
      <c r="M48" s="37">
        <v>0</v>
      </c>
      <c r="N48" s="308">
        <v>0.01</v>
      </c>
      <c r="O48" s="309">
        <v>44014</v>
      </c>
      <c r="P48" s="252" t="e">
        <f>YEAR(#REF!)</f>
        <v>#REF!</v>
      </c>
      <c r="Q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" s="252">
        <f>YEAR(O48)</f>
        <v>2020</v>
      </c>
      <c r="S48" s="252" t="str">
        <f>IF(MONTH(O48)=1,"JANVIER",IF(MONTH(O48)=2,"FEVRIER",IF(MONTH(O48)=3,"MARS",IF(MONTH(O48)=4,"AVRIL",IF(MONTH(O48)=5,"MAI",IF(MONTH(O48)=6,"JUIN",IF(MONTH(O48)=7,"JUILLET",IF(MONTH(O48)=8,"AOUT",IF(MONTH(O48)=9,"SEPTEMBRE",IF(MONTH(O48)=10,"OCTOBRE",IF(MONTH(4)=11,"NOVEMBRE",IF(MONTH(#REF!)=12,"DECEMBRE"))))))))))))</f>
        <v>JUILLET</v>
      </c>
      <c r="T48" s="252" t="e">
        <f>YEAR(#REF!)</f>
        <v>#REF!</v>
      </c>
      <c r="U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" s="222" t="s">
        <v>27</v>
      </c>
      <c r="W48" s="222" t="s">
        <v>27</v>
      </c>
      <c r="X48" s="305"/>
      <c r="Z48" s="190"/>
      <c r="AA48" s="190"/>
      <c r="GA48" s="68"/>
    </row>
    <row r="49" spans="1:183" s="67" customFormat="1" ht="86.4" customHeight="1" x14ac:dyDescent="0.35">
      <c r="A49" s="67" t="s">
        <v>2495</v>
      </c>
      <c r="B49" s="255" t="s">
        <v>110</v>
      </c>
      <c r="C49" s="287" t="s">
        <v>111</v>
      </c>
      <c r="D49" s="256" t="s">
        <v>104</v>
      </c>
      <c r="E49" s="14" t="s">
        <v>125</v>
      </c>
      <c r="F49" s="310" t="s">
        <v>126</v>
      </c>
      <c r="G49" s="15">
        <v>132356.57999999999</v>
      </c>
      <c r="H49" s="290">
        <f>J49+K49+L49+M49+N49</f>
        <v>104545.88</v>
      </c>
      <c r="I49" s="93">
        <f t="shared" si="1"/>
        <v>0.99999980869643068</v>
      </c>
      <c r="J49" s="311">
        <v>88863.98</v>
      </c>
      <c r="K49" s="290">
        <v>0</v>
      </c>
      <c r="L49" s="311">
        <v>15681.88</v>
      </c>
      <c r="M49" s="290">
        <v>0</v>
      </c>
      <c r="N49" s="312">
        <v>0.02</v>
      </c>
      <c r="O49" s="244">
        <v>43977</v>
      </c>
      <c r="P49" s="252" t="e">
        <f>YEAR(#REF!)</f>
        <v>#REF!</v>
      </c>
      <c r="Q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" s="252">
        <f>YEAR(O49)</f>
        <v>2020</v>
      </c>
      <c r="S49" s="252" t="str">
        <f>IF(MONTH(O49)=1,"JANVIER",IF(MONTH(O49)=2,"FEVRIER",IF(MONTH(O49)=3,"MARS",IF(MONTH(O49)=4,"AVRIL",IF(MONTH(O49)=5,"MAI",IF(MONTH(O49)=6,"JUIN",IF(MONTH(O49)=7,"JUILLET",IF(MONTH(O49)=8,"AOUT",IF(MONTH(O49)=9,"SEPTEMBRE",IF(MONTH(O49)=10,"OCTOBRE",IF(MONTH(4)=11,"NOVEMBRE",IF(MONTH(#REF!)=12,"DECEMBRE"))))))))))))</f>
        <v>MAI</v>
      </c>
      <c r="T49" s="252" t="e">
        <f>YEAR(#REF!)</f>
        <v>#REF!</v>
      </c>
      <c r="U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" s="222" t="s">
        <v>27</v>
      </c>
      <c r="W49" s="222" t="s">
        <v>27</v>
      </c>
      <c r="X49" s="305"/>
      <c r="Z49" s="190"/>
      <c r="AA49" s="190"/>
      <c r="GA49" s="68"/>
    </row>
    <row r="50" spans="1:183" s="67" customFormat="1" ht="79.5" customHeight="1" x14ac:dyDescent="0.35">
      <c r="A50" s="67" t="s">
        <v>2495</v>
      </c>
      <c r="B50" s="255" t="s">
        <v>110</v>
      </c>
      <c r="C50" s="287" t="s">
        <v>111</v>
      </c>
      <c r="D50" s="256" t="s">
        <v>104</v>
      </c>
      <c r="E50" s="287" t="s">
        <v>125</v>
      </c>
      <c r="F50" s="310" t="s">
        <v>127</v>
      </c>
      <c r="G50" s="15">
        <v>127603.28</v>
      </c>
      <c r="H50" s="290">
        <f>J50+K50+L50+M50+N50</f>
        <v>125481.01</v>
      </c>
      <c r="I50" s="93">
        <f t="shared" si="1"/>
        <v>0.9999999203066664</v>
      </c>
      <c r="J50" s="311">
        <v>106658.85</v>
      </c>
      <c r="K50" s="290">
        <v>0</v>
      </c>
      <c r="L50" s="311">
        <v>18822.150000000001</v>
      </c>
      <c r="M50" s="290">
        <v>0</v>
      </c>
      <c r="N50" s="313">
        <v>0.01</v>
      </c>
      <c r="O50" s="231">
        <v>43977</v>
      </c>
      <c r="P50" s="252" t="e">
        <f>YEAR(#REF!)</f>
        <v>#REF!</v>
      </c>
      <c r="Q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" s="252">
        <f>YEAR(O50)</f>
        <v>2020</v>
      </c>
      <c r="S50" s="252" t="str">
        <f>IF(MONTH(O50)=1,"JANVIER",IF(MONTH(O50)=2,"FEVRIER",IF(MONTH(O50)=3,"MARS",IF(MONTH(O50)=4,"AVRIL",IF(MONTH(O50)=5,"MAI",IF(MONTH(O50)=6,"JUIN",IF(MONTH(O50)=7,"JUILLET",IF(MONTH(O50)=8,"AOUT",IF(MONTH(O50)=9,"SEPTEMBRE",IF(MONTH(O50)=10,"OCTOBRE",IF(MONTH(4)=11,"NOVEMBRE",IF(MONTH(#REF!)=12,"DECEMBRE"))))))))))))</f>
        <v>MAI</v>
      </c>
      <c r="T50" s="252" t="e">
        <f>YEAR(#REF!)</f>
        <v>#REF!</v>
      </c>
      <c r="U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" s="222" t="s">
        <v>27</v>
      </c>
      <c r="W50" s="222" t="s">
        <v>27</v>
      </c>
      <c r="X50" s="305"/>
      <c r="Z50" s="190"/>
      <c r="AA50" s="190"/>
      <c r="GA50" s="68"/>
    </row>
    <row r="51" spans="1:183" s="67" customFormat="1" ht="78.650000000000006" customHeight="1" x14ac:dyDescent="0.35">
      <c r="A51" s="67" t="s">
        <v>2495</v>
      </c>
      <c r="B51" s="255" t="s">
        <v>110</v>
      </c>
      <c r="C51" s="287" t="s">
        <v>111</v>
      </c>
      <c r="D51" s="256" t="s">
        <v>104</v>
      </c>
      <c r="E51" s="314" t="s">
        <v>125</v>
      </c>
      <c r="F51" s="310" t="s">
        <v>128</v>
      </c>
      <c r="G51" s="290">
        <v>40675.410000000003</v>
      </c>
      <c r="H51" s="290">
        <f>J51+K51+L51+M51+N51</f>
        <v>32643.43</v>
      </c>
      <c r="I51" s="93">
        <f t="shared" si="1"/>
        <v>0.99999908097892898</v>
      </c>
      <c r="J51" s="311">
        <v>27746.89</v>
      </c>
      <c r="K51" s="290">
        <v>0</v>
      </c>
      <c r="L51" s="311">
        <v>4896.51</v>
      </c>
      <c r="M51" s="290">
        <v>0</v>
      </c>
      <c r="N51" s="313">
        <v>0.03</v>
      </c>
      <c r="O51" s="243">
        <v>43977</v>
      </c>
      <c r="P51" s="252" t="e">
        <f>YEAR(#REF!)</f>
        <v>#REF!</v>
      </c>
      <c r="Q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" s="252">
        <f>YEAR(O51)</f>
        <v>2020</v>
      </c>
      <c r="S51" s="252" t="str">
        <f>IF(MONTH(O51)=1,"JANVIER",IF(MONTH(O51)=2,"FEVRIER",IF(MONTH(O51)=3,"MARS",IF(MONTH(O51)=4,"AVRIL",IF(MONTH(O51)=5,"MAI",IF(MONTH(O51)=6,"JUIN",IF(MONTH(O51)=7,"JUILLET",IF(MONTH(O51)=8,"AOUT",IF(MONTH(O51)=9,"SEPTEMBRE",IF(MONTH(O51)=10,"OCTOBRE",IF(MONTH(4)=11,"NOVEMBRE",IF(MONTH(#REF!)=12,"DECEMBRE"))))))))))))</f>
        <v>MAI</v>
      </c>
      <c r="T51" s="252" t="e">
        <f>YEAR(#REF!)</f>
        <v>#REF!</v>
      </c>
      <c r="U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" s="222" t="s">
        <v>27</v>
      </c>
      <c r="W51" s="222" t="s">
        <v>27</v>
      </c>
      <c r="X51" s="305"/>
      <c r="Z51" s="190"/>
      <c r="AA51" s="190"/>
      <c r="GA51" s="68"/>
    </row>
    <row r="52" spans="1:183" s="67" customFormat="1" ht="81.900000000000006" customHeight="1" x14ac:dyDescent="0.35">
      <c r="A52" s="67" t="s">
        <v>2495</v>
      </c>
      <c r="B52" s="255" t="s">
        <v>110</v>
      </c>
      <c r="C52" s="287" t="s">
        <v>111</v>
      </c>
      <c r="D52" s="256" t="s">
        <v>104</v>
      </c>
      <c r="E52" s="315" t="s">
        <v>125</v>
      </c>
      <c r="F52" s="310" t="s">
        <v>129</v>
      </c>
      <c r="G52" s="316">
        <v>49063.06</v>
      </c>
      <c r="H52" s="290">
        <f>J52+K52+L52+M52+N52</f>
        <v>28852.92</v>
      </c>
      <c r="I52" s="93">
        <f t="shared" si="1"/>
        <v>1</v>
      </c>
      <c r="J52" s="311">
        <v>24524.98</v>
      </c>
      <c r="K52" s="290">
        <v>0</v>
      </c>
      <c r="L52" s="311">
        <v>4327.9399999999996</v>
      </c>
      <c r="M52" s="290">
        <v>0</v>
      </c>
      <c r="N52" s="313">
        <v>0</v>
      </c>
      <c r="O52" s="243">
        <v>43977</v>
      </c>
      <c r="P52" s="252" t="e">
        <f>YEAR(#REF!)</f>
        <v>#REF!</v>
      </c>
      <c r="Q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" s="252">
        <f>YEAR(O52)</f>
        <v>2020</v>
      </c>
      <c r="S52" s="252" t="str">
        <f>IF(MONTH(O52)=1,"JANVIER",IF(MONTH(O52)=2,"FEVRIER",IF(MONTH(O52)=3,"MARS",IF(MONTH(O52)=4,"AVRIL",IF(MONTH(O52)=5,"MAI",IF(MONTH(O52)=6,"JUIN",IF(MONTH(O52)=7,"JUILLET",IF(MONTH(O52)=8,"AOUT",IF(MONTH(O52)=9,"SEPTEMBRE",IF(MONTH(O52)=10,"OCTOBRE",IF(MONTH(4)=11,"NOVEMBRE",IF(MONTH(#REF!)=12,"DECEMBRE"))))))))))))</f>
        <v>MAI</v>
      </c>
      <c r="T52" s="252" t="e">
        <f>YEAR(#REF!)</f>
        <v>#REF!</v>
      </c>
      <c r="U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" s="222" t="s">
        <v>27</v>
      </c>
      <c r="W52" s="222" t="s">
        <v>27</v>
      </c>
      <c r="X52" s="305"/>
      <c r="Z52" s="190"/>
      <c r="AA52" s="190"/>
      <c r="GA52" s="68"/>
    </row>
    <row r="53" spans="1:183" s="67" customFormat="1" ht="74.150000000000006" customHeight="1" x14ac:dyDescent="0.35">
      <c r="A53" s="67" t="s">
        <v>2495</v>
      </c>
      <c r="B53" s="255" t="s">
        <v>110</v>
      </c>
      <c r="C53" s="287" t="s">
        <v>111</v>
      </c>
      <c r="D53" s="256" t="s">
        <v>104</v>
      </c>
      <c r="E53" s="287" t="s">
        <v>125</v>
      </c>
      <c r="F53" s="12" t="s">
        <v>116</v>
      </c>
      <c r="G53" s="316">
        <v>24662.86</v>
      </c>
      <c r="H53" s="290">
        <f>J53+K53+L53+M53+N53</f>
        <v>23157.02</v>
      </c>
      <c r="I53" s="93">
        <f t="shared" si="1"/>
        <v>0.99999913633101323</v>
      </c>
      <c r="J53" s="311">
        <v>19683.45</v>
      </c>
      <c r="K53" s="290">
        <v>0</v>
      </c>
      <c r="L53" s="311">
        <v>3473.55</v>
      </c>
      <c r="M53" s="290">
        <v>0</v>
      </c>
      <c r="N53" s="313">
        <v>0.02</v>
      </c>
      <c r="O53" s="243">
        <v>43977</v>
      </c>
      <c r="P53" s="252" t="e">
        <f>YEAR(#REF!)</f>
        <v>#REF!</v>
      </c>
      <c r="Q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" s="252">
        <f>YEAR(O53)</f>
        <v>2020</v>
      </c>
      <c r="S53" s="252" t="str">
        <f>IF(MONTH(O53)=1,"JANVIER",IF(MONTH(O53)=2,"FEVRIER",IF(MONTH(O53)=3,"MARS",IF(MONTH(O53)=4,"AVRIL",IF(MONTH(O53)=5,"MAI",IF(MONTH(O53)=6,"JUIN",IF(MONTH(O53)=7,"JUILLET",IF(MONTH(O53)=8,"AOUT",IF(MONTH(O53)=9,"SEPTEMBRE",IF(MONTH(O53)=10,"OCTOBRE",IF(MONTH(4)=11,"NOVEMBRE",IF(MONTH(#REF!)=12,"DECEMBRE"))))))))))))</f>
        <v>MAI</v>
      </c>
      <c r="T53" s="252" t="e">
        <f>YEAR(#REF!)</f>
        <v>#REF!</v>
      </c>
      <c r="U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" s="317" t="s">
        <v>27</v>
      </c>
      <c r="W53" s="317" t="s">
        <v>27</v>
      </c>
      <c r="X53" s="305"/>
      <c r="Z53" s="190"/>
      <c r="AA53" s="190"/>
      <c r="GA53" s="68"/>
    </row>
    <row r="54" spans="1:183" s="67" customFormat="1" ht="83.4" customHeight="1" x14ac:dyDescent="0.35">
      <c r="A54" s="67" t="s">
        <v>2495</v>
      </c>
      <c r="B54" s="255" t="s">
        <v>110</v>
      </c>
      <c r="C54" s="287" t="s">
        <v>111</v>
      </c>
      <c r="D54" s="256" t="s">
        <v>104</v>
      </c>
      <c r="E54" s="14" t="s">
        <v>130</v>
      </c>
      <c r="F54" s="12" t="s">
        <v>131</v>
      </c>
      <c r="G54" s="318">
        <v>53135</v>
      </c>
      <c r="H54" s="250">
        <f>J54+K54+L54+M54+N54</f>
        <v>51632</v>
      </c>
      <c r="I54" s="277">
        <f t="shared" si="1"/>
        <v>1</v>
      </c>
      <c r="J54" s="250">
        <v>43887.199999999997</v>
      </c>
      <c r="K54" s="250">
        <v>0</v>
      </c>
      <c r="L54" s="250">
        <v>7744.8</v>
      </c>
      <c r="M54" s="250">
        <v>0</v>
      </c>
      <c r="N54" s="230">
        <v>0</v>
      </c>
      <c r="O54" s="257">
        <v>43742</v>
      </c>
      <c r="P54" s="252" t="e">
        <f>YEAR(#REF!)</f>
        <v>#REF!</v>
      </c>
      <c r="Q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" s="252">
        <f>YEAR(O54)</f>
        <v>2019</v>
      </c>
      <c r="S54" s="252" t="str">
        <f>IF(MONTH(O54)=1,"JANVIER",IF(MONTH(O54)=2,"FEVRIER",IF(MONTH(O54)=3,"MARS",IF(MONTH(O54)=4,"AVRIL",IF(MONTH(O54)=5,"MAI",IF(MONTH(O54)=6,"JUIN",IF(MONTH(O54)=7,"JUILLET",IF(MONTH(O54)=8,"AOUT",IF(MONTH(O54)=9,"SEPTEMBRE",IF(MONTH(O54)=10,"OCTOBRE",IF(MONTH(4)=11,"NOVEMBRE",IF(MONTH(#REF!)=12,"DECEMBRE"))))))))))))</f>
        <v>OCTOBRE</v>
      </c>
      <c r="T54" s="252" t="e">
        <f>YEAR(#REF!)</f>
        <v>#REF!</v>
      </c>
      <c r="U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" s="222" t="s">
        <v>27</v>
      </c>
      <c r="W54" s="222" t="s">
        <v>27</v>
      </c>
      <c r="X54" s="305"/>
      <c r="Y54" s="68"/>
      <c r="Z54" s="190"/>
      <c r="AA54" s="190"/>
      <c r="GA54" s="68"/>
    </row>
    <row r="55" spans="1:183" s="67" customFormat="1" ht="84" customHeight="1" x14ac:dyDescent="0.35">
      <c r="A55" s="67" t="s">
        <v>2495</v>
      </c>
      <c r="B55" s="255" t="s">
        <v>110</v>
      </c>
      <c r="C55" s="287" t="s">
        <v>111</v>
      </c>
      <c r="D55" s="256" t="s">
        <v>104</v>
      </c>
      <c r="E55" s="287" t="s">
        <v>130</v>
      </c>
      <c r="F55" s="51" t="s">
        <v>132</v>
      </c>
      <c r="G55" s="319">
        <v>23000</v>
      </c>
      <c r="H55" s="37">
        <f>J55+K55+L55+M55+N55</f>
        <v>17440.5</v>
      </c>
      <c r="I55" s="93">
        <f t="shared" si="1"/>
        <v>1</v>
      </c>
      <c r="J55" s="37">
        <v>14824.42</v>
      </c>
      <c r="K55" s="37">
        <v>0</v>
      </c>
      <c r="L55" s="37">
        <v>2616.08</v>
      </c>
      <c r="M55" s="37">
        <v>0</v>
      </c>
      <c r="N55" s="320">
        <v>0</v>
      </c>
      <c r="O55" s="321">
        <v>43742</v>
      </c>
      <c r="P55" s="252" t="e">
        <f>YEAR(#REF!)</f>
        <v>#REF!</v>
      </c>
      <c r="Q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" s="252">
        <f>YEAR(O55)</f>
        <v>2019</v>
      </c>
      <c r="S55" s="252" t="str">
        <f>IF(MONTH(O55)=1,"JANVIER",IF(MONTH(O55)=2,"FEVRIER",IF(MONTH(O55)=3,"MARS",IF(MONTH(O55)=4,"AVRIL",IF(MONTH(O55)=5,"MAI",IF(MONTH(O55)=6,"JUIN",IF(MONTH(O55)=7,"JUILLET",IF(MONTH(O55)=8,"AOUT",IF(MONTH(O55)=9,"SEPTEMBRE",IF(MONTH(O55)=10,"OCTOBRE",IF(MONTH(4)=11,"NOVEMBRE",IF(MONTH(#REF!)=12,"DECEMBRE"))))))))))))</f>
        <v>OCTOBRE</v>
      </c>
      <c r="T55" s="252" t="e">
        <f>YEAR(#REF!)</f>
        <v>#REF!</v>
      </c>
      <c r="U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" s="222" t="s">
        <v>27</v>
      </c>
      <c r="W55" s="222" t="s">
        <v>27</v>
      </c>
      <c r="X55" s="305"/>
      <c r="Y55" s="68"/>
      <c r="Z55" s="190"/>
      <c r="AA55" s="190"/>
      <c r="GA55" s="68"/>
    </row>
    <row r="56" spans="1:183" s="67" customFormat="1" ht="113.15" customHeight="1" x14ac:dyDescent="0.35">
      <c r="A56" s="67" t="s">
        <v>2495</v>
      </c>
      <c r="B56" s="255" t="s">
        <v>110</v>
      </c>
      <c r="C56" s="14" t="s">
        <v>111</v>
      </c>
      <c r="D56" s="256" t="s">
        <v>104</v>
      </c>
      <c r="E56" s="14" t="s">
        <v>120</v>
      </c>
      <c r="F56" s="12" t="s">
        <v>133</v>
      </c>
      <c r="G56" s="318">
        <v>126666.67</v>
      </c>
      <c r="H56" s="250">
        <f>J56+K56+L56+M56+N56</f>
        <v>122932.31</v>
      </c>
      <c r="I56" s="277">
        <f t="shared" si="1"/>
        <v>1</v>
      </c>
      <c r="J56" s="250">
        <v>104492.46</v>
      </c>
      <c r="K56" s="250">
        <v>18439.849999999999</v>
      </c>
      <c r="L56" s="250">
        <v>0</v>
      </c>
      <c r="M56" s="250">
        <v>0</v>
      </c>
      <c r="N56" s="322">
        <v>0</v>
      </c>
      <c r="O56" s="49">
        <v>44014</v>
      </c>
      <c r="P56" s="252" t="e">
        <f>YEAR(#REF!)</f>
        <v>#REF!</v>
      </c>
      <c r="Q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" s="252">
        <f>YEAR(O56)</f>
        <v>2020</v>
      </c>
      <c r="S56" s="252" t="str">
        <f>IF(MONTH(O56)=1,"JANVIER",IF(MONTH(O56)=2,"FEVRIER",IF(MONTH(O56)=3,"MARS",IF(MONTH(O56)=4,"AVRIL",IF(MONTH(O56)=5,"MAI",IF(MONTH(O56)=6,"JUIN",IF(MONTH(O56)=7,"JUILLET",IF(MONTH(O56)=8,"AOUT",IF(MONTH(O56)=9,"SEPTEMBRE",IF(MONTH(O56)=10,"OCTOBRE",IF(MONTH(4)=11,"NOVEMBRE",IF(MONTH(#REF!)=12,"DECEMBRE"))))))))))))</f>
        <v>JUILLET</v>
      </c>
      <c r="T56" s="252" t="e">
        <f>YEAR(#REF!)</f>
        <v>#REF!</v>
      </c>
      <c r="U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" s="317" t="s">
        <v>27</v>
      </c>
      <c r="W56" s="317" t="s">
        <v>27</v>
      </c>
      <c r="X56" s="258"/>
      <c r="Y56" s="204"/>
      <c r="Z56" s="190"/>
      <c r="AA56" s="190"/>
      <c r="GA56" s="68"/>
    </row>
    <row r="57" spans="1:183" s="67" customFormat="1" ht="119.4" customHeight="1" x14ac:dyDescent="0.35">
      <c r="A57" s="67" t="s">
        <v>2495</v>
      </c>
      <c r="B57" s="255" t="s">
        <v>110</v>
      </c>
      <c r="C57" s="287" t="s">
        <v>111</v>
      </c>
      <c r="D57" s="256" t="s">
        <v>104</v>
      </c>
      <c r="E57" s="14" t="s">
        <v>134</v>
      </c>
      <c r="F57" s="310" t="s">
        <v>135</v>
      </c>
      <c r="G57" s="323">
        <v>400272.75</v>
      </c>
      <c r="H57" s="250">
        <v>350903.83</v>
      </c>
      <c r="I57" s="277">
        <v>1</v>
      </c>
      <c r="J57" s="250">
        <v>298268.26</v>
      </c>
      <c r="K57" s="250">
        <v>0</v>
      </c>
      <c r="L57" s="250">
        <v>52635.57</v>
      </c>
      <c r="M57" s="250">
        <v>0</v>
      </c>
      <c r="N57" s="322">
        <v>0</v>
      </c>
      <c r="O57" s="39">
        <v>43402</v>
      </c>
      <c r="P57" s="252" t="e">
        <f>YEAR(#REF!)</f>
        <v>#REF!</v>
      </c>
      <c r="Q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" s="252">
        <f>YEAR(O57)</f>
        <v>2018</v>
      </c>
      <c r="S57" s="252" t="str">
        <f>IF(MONTH(O57)=1,"JANVIER",IF(MONTH(O57)=2,"FEVRIER",IF(MONTH(O57)=3,"MARS",IF(MONTH(O57)=4,"AVRIL",IF(MONTH(O57)=5,"MAI",IF(MONTH(O57)=6,"JUIN",IF(MONTH(O57)=7,"JUILLET",IF(MONTH(O57)=8,"AOUT",IF(MONTH(O57)=9,"SEPTEMBRE",IF(MONTH(O57)=10,"OCTOBRE",IF(MONTH(4)=11,"NOVEMBRE",IF(MONTH(#REF!)=12,"DECEMBRE"))))))))))))</f>
        <v>OCTOBRE</v>
      </c>
      <c r="T57" s="252" t="e">
        <f>YEAR(#REF!)</f>
        <v>#REF!</v>
      </c>
      <c r="U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" s="232" t="e">
        <f>YEAR(#REF!)</f>
        <v>#REF!</v>
      </c>
      <c r="W5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7" s="258"/>
      <c r="Y57" s="165"/>
      <c r="Z57" s="190"/>
      <c r="AA57" s="190"/>
      <c r="GA57" s="68"/>
    </row>
    <row r="58" spans="1:183" s="67" customFormat="1" ht="92.15" customHeight="1" x14ac:dyDescent="0.35">
      <c r="A58" s="67" t="s">
        <v>2495</v>
      </c>
      <c r="B58" s="255" t="s">
        <v>110</v>
      </c>
      <c r="C58" s="287" t="s">
        <v>111</v>
      </c>
      <c r="D58" s="256" t="s">
        <v>104</v>
      </c>
      <c r="E58" s="324" t="s">
        <v>136</v>
      </c>
      <c r="F58" s="325" t="s">
        <v>137</v>
      </c>
      <c r="G58" s="250">
        <v>188370.55</v>
      </c>
      <c r="H58" s="250">
        <v>144398.64000000001</v>
      </c>
      <c r="I58" s="277">
        <v>1</v>
      </c>
      <c r="J58" s="250">
        <v>121922.42</v>
      </c>
      <c r="K58" s="250">
        <v>0</v>
      </c>
      <c r="L58" s="250">
        <v>22476.22</v>
      </c>
      <c r="M58" s="250">
        <v>0</v>
      </c>
      <c r="N58" s="249">
        <v>0</v>
      </c>
      <c r="O58" s="326">
        <v>43427</v>
      </c>
      <c r="P58" s="252" t="e">
        <f>YEAR(#REF!)</f>
        <v>#REF!</v>
      </c>
      <c r="Q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" s="252">
        <f>YEAR(O58)</f>
        <v>2018</v>
      </c>
      <c r="S58" s="252" t="e">
        <f>IF(MONTH(O58)=1,"JANVIER",IF(MONTH(O58)=2,"FEVRIER",IF(MONTH(O58)=3,"MARS",IF(MONTH(O58)=4,"AVRIL",IF(MONTH(O58)=5,"MAI",IF(MONTH(O58)=6,"JUIN",IF(MONTH(O58)=7,"JUILLET",IF(MONTH(O58)=8,"AOUT",IF(MONTH(O58)=9,"SEPTEMBRE",IF(MONTH(O58)=10,"OCTOBRE",IF(MONTH(4)=11,"NOVEMBRE",IF(MONTH(#REF!)=12,"DECEMBRE"))))))))))))</f>
        <v>#REF!</v>
      </c>
      <c r="T58" s="252" t="e">
        <f>YEAR(#REF!)</f>
        <v>#REF!</v>
      </c>
      <c r="U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" s="232" t="e">
        <f>YEAR(#REF!)</f>
        <v>#REF!</v>
      </c>
      <c r="W5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8" s="258"/>
      <c r="Y58" s="165"/>
      <c r="Z58" s="190"/>
      <c r="AA58" s="190"/>
      <c r="GA58" s="68"/>
    </row>
    <row r="59" spans="1:183" s="67" customFormat="1" ht="79.5" customHeight="1" x14ac:dyDescent="0.35">
      <c r="A59" s="67" t="s">
        <v>2495</v>
      </c>
      <c r="B59" s="255" t="s">
        <v>110</v>
      </c>
      <c r="C59" s="287" t="s">
        <v>111</v>
      </c>
      <c r="D59" s="256" t="s">
        <v>104</v>
      </c>
      <c r="E59" s="327" t="s">
        <v>138</v>
      </c>
      <c r="F59" s="328" t="s">
        <v>139</v>
      </c>
      <c r="G59" s="329">
        <v>3581553.71</v>
      </c>
      <c r="H59" s="250">
        <v>3050763.84</v>
      </c>
      <c r="I59" s="277">
        <v>0.75</v>
      </c>
      <c r="J59" s="250">
        <v>1944861.95</v>
      </c>
      <c r="K59" s="250">
        <v>343210.93</v>
      </c>
      <c r="L59" s="250">
        <v>0</v>
      </c>
      <c r="M59" s="250">
        <v>0</v>
      </c>
      <c r="N59" s="250">
        <v>762690.96</v>
      </c>
      <c r="O59" s="39">
        <v>43427</v>
      </c>
      <c r="P59" s="252" t="e">
        <f>YEAR(#REF!)</f>
        <v>#REF!</v>
      </c>
      <c r="Q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" s="252">
        <f>YEAR(O59)</f>
        <v>2018</v>
      </c>
      <c r="S59" s="252" t="e">
        <f>IF(MONTH(O59)=1,"JANVIER",IF(MONTH(O59)=2,"FEVRIER",IF(MONTH(O59)=3,"MARS",IF(MONTH(O59)=4,"AVRIL",IF(MONTH(O59)=5,"MAI",IF(MONTH(O59)=6,"JUIN",IF(MONTH(O59)=7,"JUILLET",IF(MONTH(O59)=8,"AOUT",IF(MONTH(O59)=9,"SEPTEMBRE",IF(MONTH(O59)=10,"OCTOBRE",IF(MONTH(4)=11,"NOVEMBRE",IF(MONTH(#REF!)=12,"DECEMBRE"))))))))))))</f>
        <v>#REF!</v>
      </c>
      <c r="T59" s="252" t="e">
        <f>YEAR(#REF!)</f>
        <v>#REF!</v>
      </c>
      <c r="U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" s="232" t="e">
        <f>YEAR(#REF!)</f>
        <v>#REF!</v>
      </c>
      <c r="W5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9" s="330"/>
      <c r="Y59" s="165"/>
      <c r="Z59" s="190"/>
      <c r="AA59" s="190"/>
      <c r="GA59" s="68"/>
    </row>
    <row r="60" spans="1:183" s="67" customFormat="1" ht="107.15" customHeight="1" x14ac:dyDescent="0.35">
      <c r="A60" s="67" t="s">
        <v>2495</v>
      </c>
      <c r="B60" s="255" t="s">
        <v>110</v>
      </c>
      <c r="C60" s="287" t="s">
        <v>111</v>
      </c>
      <c r="D60" s="256" t="s">
        <v>104</v>
      </c>
      <c r="E60" s="306" t="s">
        <v>120</v>
      </c>
      <c r="F60" s="331" t="s">
        <v>140</v>
      </c>
      <c r="G60" s="37">
        <v>226609.47</v>
      </c>
      <c r="H60" s="290">
        <f>J60+K60+L60+M60+N60</f>
        <v>206013.9</v>
      </c>
      <c r="I60" s="93">
        <f>(J60+K60+L60+M60)/H60</f>
        <v>0.99999980583834391</v>
      </c>
      <c r="J60" s="37">
        <v>175111.78</v>
      </c>
      <c r="K60" s="37">
        <v>30902.080000000002</v>
      </c>
      <c r="L60" s="37">
        <v>0</v>
      </c>
      <c r="M60" s="37">
        <v>0</v>
      </c>
      <c r="N60" s="37">
        <v>0.04</v>
      </c>
      <c r="O60" s="38">
        <v>44014</v>
      </c>
      <c r="P60" s="252" t="e">
        <f>YEAR(#REF!)</f>
        <v>#REF!</v>
      </c>
      <c r="Q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" s="252">
        <f>YEAR(O60)</f>
        <v>2020</v>
      </c>
      <c r="S60" s="252" t="str">
        <f>IF(MONTH(O60)=1,"JANVIER",IF(MONTH(O60)=2,"FEVRIER",IF(MONTH(O60)=3,"MARS",IF(MONTH(O60)=4,"AVRIL",IF(MONTH(O60)=5,"MAI",IF(MONTH(O60)=6,"JUIN",IF(MONTH(O60)=7,"JUILLET",IF(MONTH(O60)=8,"AOUT",IF(MONTH(O60)=9,"SEPTEMBRE",IF(MONTH(O60)=10,"OCTOBRE",IF(MONTH(4)=11,"NOVEMBRE",IF(MONTH(#REF!)=12,"DECEMBRE"))))))))))))</f>
        <v>JUILLET</v>
      </c>
      <c r="T60" s="252" t="e">
        <f>YEAR(#REF!)</f>
        <v>#REF!</v>
      </c>
      <c r="U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" s="252" t="e">
        <f>YEAR(#REF!)</f>
        <v>#REF!</v>
      </c>
      <c r="W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60" s="333"/>
      <c r="Z60" s="190"/>
      <c r="AA60" s="190"/>
      <c r="GA60" s="68"/>
    </row>
    <row r="61" spans="1:183" s="67" customFormat="1" ht="80.150000000000006" customHeight="1" x14ac:dyDescent="0.35">
      <c r="A61" s="67" t="s">
        <v>2495</v>
      </c>
      <c r="B61" s="255" t="s">
        <v>110</v>
      </c>
      <c r="C61" s="287" t="s">
        <v>111</v>
      </c>
      <c r="D61" s="256" t="s">
        <v>104</v>
      </c>
      <c r="E61" s="14" t="s">
        <v>141</v>
      </c>
      <c r="F61" s="12" t="s">
        <v>140</v>
      </c>
      <c r="G61" s="15">
        <v>728099.13</v>
      </c>
      <c r="H61" s="37">
        <f>SUM(J61+K61+L61+M61+N61)</f>
        <v>688100.23</v>
      </c>
      <c r="I61" s="93">
        <f>(J61+K61+L61+M61)/H61</f>
        <v>0.99999927336167294</v>
      </c>
      <c r="J61" s="37">
        <v>580634.77</v>
      </c>
      <c r="K61" s="37">
        <v>107464.96000000001</v>
      </c>
      <c r="L61" s="37">
        <v>0</v>
      </c>
      <c r="M61" s="37">
        <v>0</v>
      </c>
      <c r="N61" s="37">
        <v>0.5</v>
      </c>
      <c r="O61" s="39">
        <v>43851</v>
      </c>
      <c r="P61" s="252" t="e">
        <f>YEAR(#REF!)</f>
        <v>#REF!</v>
      </c>
      <c r="Q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" s="252">
        <f>YEAR(O61)</f>
        <v>2020</v>
      </c>
      <c r="S61" s="252" t="str">
        <f>IF(MONTH(O61)=1,"JANVIER",IF(MONTH(O61)=2,"FEVRIER",IF(MONTH(O61)=3,"MARS",IF(MONTH(O61)=4,"AVRIL",IF(MONTH(O61)=5,"MAI",IF(MONTH(O61)=6,"JUIN",IF(MONTH(O61)=7,"JUILLET",IF(MONTH(O61)=8,"AOUT",IF(MONTH(O61)=9,"SEPTEMBRE",IF(MONTH(O61)=10,"OCTOBRE",IF(MONTH(4)=11,"NOVEMBRE",IF(MONTH(#REF!)=12,"DECEMBRE"))))))))))))</f>
        <v>JANVIER</v>
      </c>
      <c r="T61" s="252" t="e">
        <f>YEAR(#REF!)</f>
        <v>#REF!</v>
      </c>
      <c r="U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" s="232" t="e">
        <f>YEAR(#REF!)</f>
        <v>#REF!</v>
      </c>
      <c r="W6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61" s="333"/>
      <c r="Y61" s="68"/>
      <c r="Z61" s="190"/>
      <c r="AA61" s="190"/>
      <c r="GA61" s="68"/>
    </row>
    <row r="62" spans="1:183" s="67" customFormat="1" ht="96" customHeight="1" x14ac:dyDescent="0.35">
      <c r="A62" s="67" t="s">
        <v>2495</v>
      </c>
      <c r="B62" s="255" t="s">
        <v>110</v>
      </c>
      <c r="C62" s="287" t="s">
        <v>111</v>
      </c>
      <c r="D62" s="256" t="s">
        <v>104</v>
      </c>
      <c r="E62" s="14" t="s">
        <v>142</v>
      </c>
      <c r="F62" s="12" t="s">
        <v>128</v>
      </c>
      <c r="G62" s="15">
        <v>486707.77</v>
      </c>
      <c r="H62" s="15">
        <f>J62+K62+L62+M62+N62</f>
        <v>409596.08000000007</v>
      </c>
      <c r="I62" s="265">
        <f>(J62+K62+L62+M62)/H62</f>
        <v>0.99999995117140761</v>
      </c>
      <c r="J62" s="250">
        <v>348156.65</v>
      </c>
      <c r="K62" s="15">
        <v>0</v>
      </c>
      <c r="L62" s="250">
        <v>61439.41</v>
      </c>
      <c r="M62" s="15">
        <v>0</v>
      </c>
      <c r="N62" s="250">
        <v>0.02</v>
      </c>
      <c r="O62" s="244">
        <v>43977</v>
      </c>
      <c r="P62" s="252" t="e">
        <f>YEAR(#REF!)</f>
        <v>#REF!</v>
      </c>
      <c r="Q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" s="252">
        <f>YEAR(O62)</f>
        <v>2020</v>
      </c>
      <c r="S62" s="252" t="str">
        <f>IF(MONTH(O62)=1,"JANVIER",IF(MONTH(O62)=2,"FEVRIER",IF(MONTH(O62)=3,"MARS",IF(MONTH(O62)=4,"AVRIL",IF(MONTH(O62)=5,"MAI",IF(MONTH(O62)=6,"JUIN",IF(MONTH(O62)=7,"JUILLET",IF(MONTH(O62)=8,"AOUT",IF(MONTH(O62)=9,"SEPTEMBRE",IF(MONTH(O62)=10,"OCTOBRE",IF(MONTH(4)=11,"NOVEMBRE",IF(MONTH(#REF!)=12,"DECEMBRE"))))))))))))</f>
        <v>MAI</v>
      </c>
      <c r="T62" s="252" t="e">
        <f>YEAR(#REF!)</f>
        <v>#REF!</v>
      </c>
      <c r="U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" s="252" t="e">
        <f>YEAR(#REF!)</f>
        <v>#REF!</v>
      </c>
      <c r="W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62" s="330"/>
      <c r="Y62" s="215"/>
      <c r="Z62" s="190"/>
      <c r="AA62" s="190"/>
      <c r="GA62" s="68"/>
    </row>
    <row r="63" spans="1:183" s="67" customFormat="1" ht="84.9" customHeight="1" x14ac:dyDescent="0.35">
      <c r="A63" s="67" t="s">
        <v>2495</v>
      </c>
      <c r="B63" s="255" t="s">
        <v>110</v>
      </c>
      <c r="C63" s="287" t="s">
        <v>111</v>
      </c>
      <c r="D63" s="256" t="s">
        <v>104</v>
      </c>
      <c r="E63" s="14" t="s">
        <v>130</v>
      </c>
      <c r="F63" s="12" t="s">
        <v>133</v>
      </c>
      <c r="G63" s="250">
        <v>160584.54999999999</v>
      </c>
      <c r="H63" s="250">
        <f>J63+K63+L63+M63+N63</f>
        <v>131430.37</v>
      </c>
      <c r="I63" s="277">
        <f>(J63+K63+L63+M63)/H63</f>
        <v>0.99999969565633873</v>
      </c>
      <c r="J63" s="250">
        <v>111715.78</v>
      </c>
      <c r="K63" s="250">
        <v>0</v>
      </c>
      <c r="L63" s="250">
        <v>19714.55</v>
      </c>
      <c r="M63" s="250">
        <v>0</v>
      </c>
      <c r="N63" s="250">
        <v>0.04</v>
      </c>
      <c r="O63" s="39">
        <v>43742</v>
      </c>
      <c r="P63" s="252" t="e">
        <f>YEAR(#REF!)</f>
        <v>#REF!</v>
      </c>
      <c r="Q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" s="252">
        <f>YEAR(O63)</f>
        <v>2019</v>
      </c>
      <c r="S63" s="252" t="str">
        <f>IF(MONTH(O63)=1,"JANVIER",IF(MONTH(O63)=2,"FEVRIER",IF(MONTH(O63)=3,"MARS",IF(MONTH(O63)=4,"AVRIL",IF(MONTH(O63)=5,"MAI",IF(MONTH(O63)=6,"JUIN",IF(MONTH(O63)=7,"JUILLET",IF(MONTH(O63)=8,"AOUT",IF(MONTH(O63)=9,"SEPTEMBRE",IF(MONTH(O63)=10,"OCTOBRE",IF(MONTH(4)=11,"NOVEMBRE",IF(MONTH(#REF!)=12,"DECEMBRE"))))))))))))</f>
        <v>OCTOBRE</v>
      </c>
      <c r="T63" s="252" t="e">
        <f>YEAR(#REF!)</f>
        <v>#REF!</v>
      </c>
      <c r="U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" s="252" t="e">
        <f>YEAR(#REF!)</f>
        <v>#REF!</v>
      </c>
      <c r="W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63" s="333"/>
      <c r="Y63" s="68"/>
      <c r="Z63" s="190"/>
      <c r="AA63" s="190"/>
      <c r="GA63" s="68"/>
    </row>
    <row r="64" spans="1:183" s="67" customFormat="1" ht="107.15" customHeight="1" x14ac:dyDescent="0.35">
      <c r="A64" s="67" t="s">
        <v>2495</v>
      </c>
      <c r="B64" s="255" t="s">
        <v>143</v>
      </c>
      <c r="C64" s="287" t="s">
        <v>111</v>
      </c>
      <c r="D64" s="256" t="s">
        <v>144</v>
      </c>
      <c r="E64" s="14" t="s">
        <v>145</v>
      </c>
      <c r="F64" s="12" t="s">
        <v>146</v>
      </c>
      <c r="G64" s="250">
        <v>77780.12</v>
      </c>
      <c r="H64" s="250">
        <f>J64+K64+L64+M64+N64</f>
        <v>76268.899999999994</v>
      </c>
      <c r="I64" s="277">
        <v>0.8</v>
      </c>
      <c r="J64" s="250">
        <v>51862.85</v>
      </c>
      <c r="K64" s="250">
        <v>0</v>
      </c>
      <c r="L64" s="250">
        <v>9152.27</v>
      </c>
      <c r="M64" s="250">
        <v>0</v>
      </c>
      <c r="N64" s="250">
        <v>15253.78</v>
      </c>
      <c r="O64" s="39">
        <v>43374</v>
      </c>
      <c r="P64" s="252" t="e">
        <f>YEAR(#REF!)</f>
        <v>#REF!</v>
      </c>
      <c r="Q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" s="252">
        <f>YEAR(O64)</f>
        <v>2018</v>
      </c>
      <c r="S64" s="252" t="str">
        <f>IF(MONTH(O64)=1,"JANVIER",IF(MONTH(O64)=2,"FEVRIER",IF(MONTH(O64)=3,"MARS",IF(MONTH(O64)=4,"AVRIL",IF(MONTH(O64)=5,"MAI",IF(MONTH(O64)=6,"JUIN",IF(MONTH(O64)=7,"JUILLET",IF(MONTH(O64)=8,"AOUT",IF(MONTH(O64)=9,"SEPTEMBRE",IF(MONTH(O64)=10,"OCTOBRE",IF(MONTH(4)=11,"NOVEMBRE",IF(MONTH(#REF!)=12,"DECEMBRE"))))))))))))</f>
        <v>OCTOBRE</v>
      </c>
      <c r="T64" s="252" t="e">
        <f>YEAR(#REF!)</f>
        <v>#REF!</v>
      </c>
      <c r="U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" s="317" t="s">
        <v>27</v>
      </c>
      <c r="W64" s="317" t="s">
        <v>27</v>
      </c>
      <c r="X64" s="330"/>
      <c r="Y64" s="165"/>
      <c r="Z64" s="190"/>
      <c r="AA64" s="190"/>
      <c r="GA64" s="68"/>
    </row>
    <row r="65" spans="1:183" s="67" customFormat="1" ht="111" customHeight="1" x14ac:dyDescent="0.35">
      <c r="A65" s="67" t="s">
        <v>2495</v>
      </c>
      <c r="B65" s="255" t="s">
        <v>143</v>
      </c>
      <c r="C65" s="287" t="s">
        <v>111</v>
      </c>
      <c r="D65" s="256" t="s">
        <v>144</v>
      </c>
      <c r="E65" s="14" t="s">
        <v>147</v>
      </c>
      <c r="F65" s="12" t="s">
        <v>146</v>
      </c>
      <c r="G65" s="250">
        <v>77050.17</v>
      </c>
      <c r="H65" s="250">
        <v>75808.76999999999</v>
      </c>
      <c r="I65" s="277">
        <v>0.80000005276434383</v>
      </c>
      <c r="J65" s="250">
        <v>51549.96</v>
      </c>
      <c r="K65" s="250">
        <v>0</v>
      </c>
      <c r="L65" s="250">
        <v>9097.06</v>
      </c>
      <c r="M65" s="250">
        <v>0</v>
      </c>
      <c r="N65" s="250">
        <v>15161.75</v>
      </c>
      <c r="O65" s="39">
        <v>43374</v>
      </c>
      <c r="P65" s="252" t="e">
        <f>YEAR(#REF!)</f>
        <v>#REF!</v>
      </c>
      <c r="Q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" s="252">
        <f>YEAR(O65)</f>
        <v>2018</v>
      </c>
      <c r="S65" s="252" t="str">
        <f>IF(MONTH(O65)=1,"JANVIER",IF(MONTH(O65)=2,"FEVRIER",IF(MONTH(O65)=3,"MARS",IF(MONTH(O65)=4,"AVRIL",IF(MONTH(O65)=5,"MAI",IF(MONTH(O65)=6,"JUIN",IF(MONTH(O65)=7,"JUILLET",IF(MONTH(O65)=8,"AOUT",IF(MONTH(O65)=9,"SEPTEMBRE",IF(MONTH(O65)=10,"OCTOBRE",IF(MONTH(4)=11,"NOVEMBRE",IF(MONTH(#REF!)=12,"DECEMBRE"))))))))))))</f>
        <v>OCTOBRE</v>
      </c>
      <c r="T65" s="252" t="e">
        <f>YEAR(#REF!)</f>
        <v>#REF!</v>
      </c>
      <c r="U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" s="222" t="s">
        <v>27</v>
      </c>
      <c r="W65" s="222" t="s">
        <v>27</v>
      </c>
      <c r="X65" s="330"/>
      <c r="Y65" s="165"/>
      <c r="Z65" s="190"/>
      <c r="AA65" s="190"/>
      <c r="GA65" s="68"/>
    </row>
    <row r="66" spans="1:183" s="67" customFormat="1" ht="74.150000000000006" customHeight="1" x14ac:dyDescent="0.35">
      <c r="A66" s="67" t="s">
        <v>2495</v>
      </c>
      <c r="B66" s="255" t="s">
        <v>143</v>
      </c>
      <c r="C66" s="287" t="s">
        <v>111</v>
      </c>
      <c r="D66" s="256" t="s">
        <v>144</v>
      </c>
      <c r="E66" s="14" t="s">
        <v>148</v>
      </c>
      <c r="F66" s="12" t="s">
        <v>149</v>
      </c>
      <c r="G66" s="264">
        <v>77951.22</v>
      </c>
      <c r="H66" s="250">
        <v>58782.83</v>
      </c>
      <c r="I66" s="277">
        <v>0.79999993195291896</v>
      </c>
      <c r="J66" s="264">
        <v>39972.32</v>
      </c>
      <c r="K66" s="264">
        <v>7053.94</v>
      </c>
      <c r="L66" s="250">
        <v>0</v>
      </c>
      <c r="M66" s="250">
        <v>0</v>
      </c>
      <c r="N66" s="264">
        <v>11756.57</v>
      </c>
      <c r="O66" s="39">
        <v>43241</v>
      </c>
      <c r="P66" s="252" t="e">
        <f>YEAR(#REF!)</f>
        <v>#REF!</v>
      </c>
      <c r="Q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" s="252">
        <f>YEAR(O66)</f>
        <v>2018</v>
      </c>
      <c r="S66" s="252" t="str">
        <f>IF(MONTH(O66)=1,"JANVIER",IF(MONTH(O66)=2,"FEVRIER",IF(MONTH(O66)=3,"MARS",IF(MONTH(O66)=4,"AVRIL",IF(MONTH(O66)=5,"MAI",IF(MONTH(O66)=6,"JUIN",IF(MONTH(O66)=7,"JUILLET",IF(MONTH(O66)=8,"AOUT",IF(MONTH(O66)=9,"SEPTEMBRE",IF(MONTH(O66)=10,"OCTOBRE",IF(MONTH(4)=11,"NOVEMBRE",IF(MONTH(#REF!)=12,"DECEMBRE"))))))))))))</f>
        <v>MAI</v>
      </c>
      <c r="T66" s="252" t="e">
        <f>YEAR(#REF!)</f>
        <v>#REF!</v>
      </c>
      <c r="U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" s="222" t="s">
        <v>27</v>
      </c>
      <c r="W66" s="222" t="s">
        <v>27</v>
      </c>
      <c r="X66" s="330"/>
      <c r="Y66" s="165"/>
      <c r="Z66" s="190"/>
      <c r="AA66" s="190"/>
      <c r="GA66" s="68"/>
    </row>
    <row r="67" spans="1:183" s="67" customFormat="1" ht="84" customHeight="1" x14ac:dyDescent="0.35">
      <c r="A67" s="67" t="s">
        <v>2495</v>
      </c>
      <c r="B67" s="255" t="s">
        <v>150</v>
      </c>
      <c r="C67" s="14" t="s">
        <v>151</v>
      </c>
      <c r="D67" s="256" t="s">
        <v>152</v>
      </c>
      <c r="E67" s="14" t="s">
        <v>153</v>
      </c>
      <c r="F67" s="12" t="s">
        <v>154</v>
      </c>
      <c r="G67" s="15">
        <v>20520</v>
      </c>
      <c r="H67" s="37">
        <f>J67+K67+L67+M67+N67</f>
        <v>20520</v>
      </c>
      <c r="I67" s="93">
        <f t="shared" ref="I67:I72" si="2">(J67+K67+L67+M67)/H67</f>
        <v>0.9</v>
      </c>
      <c r="J67" s="15">
        <v>15697.8</v>
      </c>
      <c r="K67" s="15">
        <v>2770.2</v>
      </c>
      <c r="L67" s="15">
        <v>0</v>
      </c>
      <c r="M67" s="15">
        <v>0</v>
      </c>
      <c r="N67" s="15">
        <v>2052</v>
      </c>
      <c r="O67" s="38">
        <v>43902</v>
      </c>
      <c r="P67" s="252" t="e">
        <f>YEAR(#REF!)</f>
        <v>#REF!</v>
      </c>
      <c r="Q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" s="252">
        <f>YEAR(O67)</f>
        <v>2020</v>
      </c>
      <c r="S67" s="252" t="str">
        <f>IF(MONTH(O67)=1,"JANVIER",IF(MONTH(O67)=2,"FEVRIER",IF(MONTH(O67)=3,"MARS",IF(MONTH(O67)=4,"AVRIL",IF(MONTH(O67)=5,"MAI",IF(MONTH(O67)=6,"JUIN",IF(MONTH(O67)=7,"JUILLET",IF(MONTH(O67)=8,"AOUT",IF(MONTH(O67)=9,"SEPTEMBRE",IF(MONTH(O67)=10,"OCTOBRE",IF(MONTH(4)=11,"NOVEMBRE",IF(MONTH(#REF!)=12,"DECEMBRE"))))))))))))</f>
        <v>MARS</v>
      </c>
      <c r="T67" s="252" t="e">
        <f>YEAR(#REF!)</f>
        <v>#REF!</v>
      </c>
      <c r="U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" s="222" t="s">
        <v>27</v>
      </c>
      <c r="W67" s="222" t="s">
        <v>27</v>
      </c>
      <c r="X67" s="333"/>
      <c r="Y67" s="68"/>
      <c r="Z67" s="190"/>
      <c r="AA67" s="190"/>
      <c r="GA67" s="68"/>
    </row>
    <row r="68" spans="1:183" s="67" customFormat="1" ht="72.900000000000006" customHeight="1" x14ac:dyDescent="0.35">
      <c r="A68" s="67" t="s">
        <v>2495</v>
      </c>
      <c r="B68" s="255" t="s">
        <v>150</v>
      </c>
      <c r="C68" s="14" t="s">
        <v>151</v>
      </c>
      <c r="D68" s="256" t="s">
        <v>152</v>
      </c>
      <c r="E68" s="14" t="s">
        <v>155</v>
      </c>
      <c r="F68" s="12" t="s">
        <v>156</v>
      </c>
      <c r="G68" s="15">
        <v>16520</v>
      </c>
      <c r="H68" s="37">
        <f>J68+K68+L68+M68+N68</f>
        <v>16520</v>
      </c>
      <c r="I68" s="93">
        <f t="shared" si="2"/>
        <v>0.9</v>
      </c>
      <c r="J68" s="15">
        <v>12637.8</v>
      </c>
      <c r="K68" s="15">
        <v>2230.1999999999998</v>
      </c>
      <c r="L68" s="15">
        <v>0</v>
      </c>
      <c r="M68" s="15">
        <v>0</v>
      </c>
      <c r="N68" s="15">
        <v>1652</v>
      </c>
      <c r="O68" s="38">
        <v>43902</v>
      </c>
      <c r="P68" s="252" t="e">
        <f>YEAR(#REF!)</f>
        <v>#REF!</v>
      </c>
      <c r="Q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" s="252">
        <f>YEAR(O68)</f>
        <v>2020</v>
      </c>
      <c r="S68" s="252" t="str">
        <f>IF(MONTH(O68)=1,"JANVIER",IF(MONTH(O68)=2,"FEVRIER",IF(MONTH(O68)=3,"MARS",IF(MONTH(O68)=4,"AVRIL",IF(MONTH(O68)=5,"MAI",IF(MONTH(O68)=6,"JUIN",IF(MONTH(O68)=7,"JUILLET",IF(MONTH(O68)=8,"AOUT",IF(MONTH(O68)=9,"SEPTEMBRE",IF(MONTH(O68)=10,"OCTOBRE",IF(MONTH(4)=11,"NOVEMBRE",IF(MONTH(#REF!)=12,"DECEMBRE"))))))))))))</f>
        <v>MARS</v>
      </c>
      <c r="T68" s="252" t="e">
        <f>YEAR(#REF!)</f>
        <v>#REF!</v>
      </c>
      <c r="U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" s="222" t="s">
        <v>27</v>
      </c>
      <c r="W68" s="222" t="s">
        <v>27</v>
      </c>
      <c r="X68" s="333"/>
      <c r="Y68" s="68"/>
      <c r="Z68" s="190"/>
      <c r="AA68" s="190"/>
      <c r="GA68" s="68"/>
    </row>
    <row r="69" spans="1:183" s="67" customFormat="1" ht="76.5" customHeight="1" x14ac:dyDescent="0.35">
      <c r="A69" s="67" t="s">
        <v>2495</v>
      </c>
      <c r="B69" s="255" t="s">
        <v>150</v>
      </c>
      <c r="C69" s="287" t="s">
        <v>151</v>
      </c>
      <c r="D69" s="256" t="s">
        <v>152</v>
      </c>
      <c r="E69" s="14" t="s">
        <v>157</v>
      </c>
      <c r="F69" s="12" t="s">
        <v>158</v>
      </c>
      <c r="G69" s="290">
        <v>34223</v>
      </c>
      <c r="H69" s="15">
        <f>J69+K69+L69+M69+N69</f>
        <v>32520</v>
      </c>
      <c r="I69" s="265">
        <f t="shared" si="2"/>
        <v>0.9</v>
      </c>
      <c r="J69" s="15">
        <v>24877.8</v>
      </c>
      <c r="K69" s="15">
        <v>4390.2</v>
      </c>
      <c r="L69" s="15">
        <v>0</v>
      </c>
      <c r="M69" s="15">
        <v>0</v>
      </c>
      <c r="N69" s="15">
        <v>3252</v>
      </c>
      <c r="O69" s="38">
        <v>43902</v>
      </c>
      <c r="P69" s="252" t="e">
        <f>YEAR(#REF!)</f>
        <v>#REF!</v>
      </c>
      <c r="Q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" s="252">
        <f>YEAR(O69)</f>
        <v>2020</v>
      </c>
      <c r="S69" s="252" t="str">
        <f>IF(MONTH(O69)=1,"JANVIER",IF(MONTH(O69)=2,"FEVRIER",IF(MONTH(O69)=3,"MARS",IF(MONTH(O69)=4,"AVRIL",IF(MONTH(O69)=5,"MAI",IF(MONTH(O69)=6,"JUIN",IF(MONTH(O69)=7,"JUILLET",IF(MONTH(O69)=8,"AOUT",IF(MONTH(O69)=9,"SEPTEMBRE",IF(MONTH(O69)=10,"OCTOBRE",IF(MONTH(4)=11,"NOVEMBRE",IF(MONTH(#REF!)=12,"DECEMBRE"))))))))))))</f>
        <v>MARS</v>
      </c>
      <c r="T69" s="252" t="e">
        <f>YEAR(#REF!)</f>
        <v>#REF!</v>
      </c>
      <c r="U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" s="317" t="s">
        <v>27</v>
      </c>
      <c r="W69" s="317" t="s">
        <v>27</v>
      </c>
      <c r="X69" s="334"/>
      <c r="Z69" s="190"/>
      <c r="AA69" s="190"/>
      <c r="GA69" s="68"/>
    </row>
    <row r="70" spans="1:183" s="67" customFormat="1" ht="79.5" customHeight="1" x14ac:dyDescent="0.35">
      <c r="A70" s="67" t="s">
        <v>2495</v>
      </c>
      <c r="B70" s="255" t="s">
        <v>150</v>
      </c>
      <c r="C70" s="287" t="s">
        <v>151</v>
      </c>
      <c r="D70" s="256" t="s">
        <v>152</v>
      </c>
      <c r="E70" s="287" t="s">
        <v>159</v>
      </c>
      <c r="F70" s="51" t="s">
        <v>160</v>
      </c>
      <c r="G70" s="290">
        <v>49071.37</v>
      </c>
      <c r="H70" s="290">
        <f>J70+K70+L70+M70+N70</f>
        <v>49071.369999999995</v>
      </c>
      <c r="I70" s="93">
        <f t="shared" si="2"/>
        <v>0.89999993886455587</v>
      </c>
      <c r="J70" s="290">
        <v>37539.599999999999</v>
      </c>
      <c r="K70" s="290">
        <v>6624.63</v>
      </c>
      <c r="L70" s="290">
        <v>0</v>
      </c>
      <c r="M70" s="290">
        <v>0</v>
      </c>
      <c r="N70" s="290">
        <v>4907.1400000000003</v>
      </c>
      <c r="O70" s="38">
        <v>43902</v>
      </c>
      <c r="P70" s="252" t="e">
        <f>YEAR(#REF!)</f>
        <v>#REF!</v>
      </c>
      <c r="Q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" s="252">
        <f>YEAR(O70)</f>
        <v>2020</v>
      </c>
      <c r="S70" s="252" t="str">
        <f>IF(MONTH(O70)=1,"JANVIER",IF(MONTH(O70)=2,"FEVRIER",IF(MONTH(O70)=3,"MARS",IF(MONTH(O70)=4,"AVRIL",IF(MONTH(O70)=5,"MAI",IF(MONTH(O70)=6,"JUIN",IF(MONTH(O70)=7,"JUILLET",IF(MONTH(O70)=8,"AOUT",IF(MONTH(O70)=9,"SEPTEMBRE",IF(MONTH(O70)=10,"OCTOBRE",IF(MONTH(4)=11,"NOVEMBRE",IF(MONTH(#REF!)=12,"DECEMBRE"))))))))))))</f>
        <v>MARS</v>
      </c>
      <c r="T70" s="252" t="e">
        <f>YEAR(#REF!)</f>
        <v>#REF!</v>
      </c>
      <c r="U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" s="222" t="s">
        <v>27</v>
      </c>
      <c r="W70" s="222" t="s">
        <v>27</v>
      </c>
      <c r="X70" s="334"/>
      <c r="Z70" s="190"/>
      <c r="AA70" s="190"/>
      <c r="GA70" s="68"/>
    </row>
    <row r="71" spans="1:183" s="67" customFormat="1" ht="81" customHeight="1" x14ac:dyDescent="0.35">
      <c r="A71" s="67" t="s">
        <v>2495</v>
      </c>
      <c r="B71" s="255" t="s">
        <v>150</v>
      </c>
      <c r="C71" s="287" t="s">
        <v>151</v>
      </c>
      <c r="D71" s="256" t="s">
        <v>152</v>
      </c>
      <c r="E71" s="287" t="s">
        <v>161</v>
      </c>
      <c r="F71" s="20" t="s">
        <v>162</v>
      </c>
      <c r="G71" s="290">
        <v>33360</v>
      </c>
      <c r="H71" s="290">
        <f>J71+K71+L71+M71+N71</f>
        <v>33360</v>
      </c>
      <c r="I71" s="93">
        <f t="shared" si="2"/>
        <v>0.9</v>
      </c>
      <c r="J71" s="290">
        <v>25520.400000000001</v>
      </c>
      <c r="K71" s="290">
        <v>4503.6000000000004</v>
      </c>
      <c r="L71" s="290">
        <v>0</v>
      </c>
      <c r="M71" s="290">
        <v>0</v>
      </c>
      <c r="N71" s="290">
        <v>3336</v>
      </c>
      <c r="O71" s="39">
        <v>43902</v>
      </c>
      <c r="P71" s="252" t="e">
        <f>YEAR(#REF!)</f>
        <v>#REF!</v>
      </c>
      <c r="Q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" s="252">
        <f>YEAR(O71)</f>
        <v>2020</v>
      </c>
      <c r="S71" s="252" t="str">
        <f>IF(MONTH(O71)=1,"JANVIER",IF(MONTH(O71)=2,"FEVRIER",IF(MONTH(O71)=3,"MARS",IF(MONTH(O71)=4,"AVRIL",IF(MONTH(O71)=5,"MAI",IF(MONTH(O71)=6,"JUIN",IF(MONTH(O71)=7,"JUILLET",IF(MONTH(O71)=8,"AOUT",IF(MONTH(O71)=9,"SEPTEMBRE",IF(MONTH(O71)=10,"OCTOBRE",IF(MONTH(4)=11,"NOVEMBRE",IF(MONTH(#REF!)=12,"DECEMBRE"))))))))))))</f>
        <v>MARS</v>
      </c>
      <c r="T71" s="252" t="e">
        <f>YEAR(#REF!)</f>
        <v>#REF!</v>
      </c>
      <c r="U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" s="222" t="s">
        <v>27</v>
      </c>
      <c r="W71" s="222" t="s">
        <v>27</v>
      </c>
      <c r="X71" s="334"/>
      <c r="Z71" s="190"/>
      <c r="AA71" s="190"/>
      <c r="GA71" s="68"/>
    </row>
    <row r="72" spans="1:183" s="67" customFormat="1" ht="72" customHeight="1" x14ac:dyDescent="0.35">
      <c r="A72" s="67" t="s">
        <v>2495</v>
      </c>
      <c r="B72" s="255" t="s">
        <v>150</v>
      </c>
      <c r="C72" s="14" t="s">
        <v>151</v>
      </c>
      <c r="D72" s="256" t="s">
        <v>152</v>
      </c>
      <c r="E72" s="14" t="s">
        <v>163</v>
      </c>
      <c r="F72" s="12" t="s">
        <v>164</v>
      </c>
      <c r="G72" s="290">
        <v>86270.32</v>
      </c>
      <c r="H72" s="290">
        <f>J72+K72+L72+M72+N72</f>
        <v>86270.32</v>
      </c>
      <c r="I72" s="93">
        <f t="shared" si="2"/>
        <v>0.89999990726822376</v>
      </c>
      <c r="J72" s="290">
        <v>65996.789999999994</v>
      </c>
      <c r="K72" s="290">
        <v>11646.49</v>
      </c>
      <c r="L72" s="290">
        <v>0</v>
      </c>
      <c r="M72" s="290">
        <v>0</v>
      </c>
      <c r="N72" s="290">
        <v>8627.0400000000009</v>
      </c>
      <c r="O72" s="39">
        <v>43902</v>
      </c>
      <c r="P72" s="252" t="e">
        <f>YEAR(#REF!)</f>
        <v>#REF!</v>
      </c>
      <c r="Q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" s="252">
        <f>YEAR(O72)</f>
        <v>2020</v>
      </c>
      <c r="S72" s="252" t="str">
        <f>IF(MONTH(O72)=1,"JANVIER",IF(MONTH(O72)=2,"FEVRIER",IF(MONTH(O72)=3,"MARS",IF(MONTH(O72)=4,"AVRIL",IF(MONTH(O72)=5,"MAI",IF(MONTH(O72)=6,"JUIN",IF(MONTH(O72)=7,"JUILLET",IF(MONTH(O72)=8,"AOUT",IF(MONTH(O72)=9,"SEPTEMBRE",IF(MONTH(O72)=10,"OCTOBRE",IF(MONTH(4)=11,"NOVEMBRE",IF(MONTH(#REF!)=12,"DECEMBRE"))))))))))))</f>
        <v>MARS</v>
      </c>
      <c r="T72" s="252" t="e">
        <f>YEAR(#REF!)</f>
        <v>#REF!</v>
      </c>
      <c r="U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" s="317" t="s">
        <v>27</v>
      </c>
      <c r="W72" s="317" t="s">
        <v>27</v>
      </c>
      <c r="X72" s="334"/>
      <c r="Z72" s="190"/>
      <c r="AA72" s="190"/>
      <c r="GA72" s="68"/>
    </row>
    <row r="73" spans="1:183" s="67" customFormat="1" ht="71.400000000000006" customHeight="1" x14ac:dyDescent="0.35">
      <c r="A73" s="67" t="s">
        <v>2495</v>
      </c>
      <c r="B73" s="255" t="s">
        <v>143</v>
      </c>
      <c r="C73" s="287" t="s">
        <v>111</v>
      </c>
      <c r="D73" s="256" t="s">
        <v>144</v>
      </c>
      <c r="E73" s="14" t="s">
        <v>165</v>
      </c>
      <c r="F73" s="12" t="s">
        <v>146</v>
      </c>
      <c r="G73" s="250">
        <v>201591.22</v>
      </c>
      <c r="H73" s="250">
        <f>J73+K73+L73+M73+N73</f>
        <v>198861.45</v>
      </c>
      <c r="I73" s="277">
        <v>0.79999999999999993</v>
      </c>
      <c r="J73" s="250">
        <v>135225.79</v>
      </c>
      <c r="K73" s="250">
        <v>0</v>
      </c>
      <c r="L73" s="250">
        <v>23863.37</v>
      </c>
      <c r="M73" s="250">
        <v>0</v>
      </c>
      <c r="N73" s="250">
        <v>39772.29</v>
      </c>
      <c r="O73" s="39">
        <v>43564</v>
      </c>
      <c r="P73" s="252" t="e">
        <f>YEAR(#REF!)</f>
        <v>#REF!</v>
      </c>
      <c r="Q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" s="252">
        <f>YEAR(O73)</f>
        <v>2019</v>
      </c>
      <c r="S73" s="252" t="str">
        <f>IF(MONTH(O73)=1,"JANVIER",IF(MONTH(O73)=2,"FEVRIER",IF(MONTH(O73)=3,"MARS",IF(MONTH(O73)=4,"AVRIL",IF(MONTH(O73)=5,"MAI",IF(MONTH(O73)=6,"JUIN",IF(MONTH(O73)=7,"JUILLET",IF(MONTH(O73)=8,"AOUT",IF(MONTH(O73)=9,"SEPTEMBRE",IF(MONTH(O73)=10,"OCTOBRE",IF(MONTH(4)=11,"NOVEMBRE",IF(MONTH(#REF!)=12,"DECEMBRE"))))))))))))</f>
        <v>AVRIL</v>
      </c>
      <c r="T73" s="252" t="e">
        <f>YEAR(#REF!)</f>
        <v>#REF!</v>
      </c>
      <c r="U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" s="252" t="e">
        <f>YEAR(#REF!)</f>
        <v>#REF!</v>
      </c>
      <c r="W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3" s="330"/>
      <c r="Y73" s="165"/>
      <c r="Z73" s="190"/>
      <c r="AA73" s="190"/>
      <c r="GA73" s="68"/>
    </row>
    <row r="74" spans="1:183" s="67" customFormat="1" ht="143.15" customHeight="1" x14ac:dyDescent="0.35">
      <c r="A74" s="67" t="s">
        <v>2495</v>
      </c>
      <c r="B74" s="255" t="s">
        <v>143</v>
      </c>
      <c r="C74" s="287" t="s">
        <v>111</v>
      </c>
      <c r="D74" s="256" t="s">
        <v>144</v>
      </c>
      <c r="E74" s="14" t="s">
        <v>166</v>
      </c>
      <c r="F74" s="12" t="s">
        <v>128</v>
      </c>
      <c r="G74" s="264">
        <v>301442.46999999997</v>
      </c>
      <c r="H74" s="250">
        <f>J74+K74+L74+M74+N74</f>
        <v>247497.99000000002</v>
      </c>
      <c r="I74" s="277">
        <v>0.7999999919191263</v>
      </c>
      <c r="J74" s="264">
        <v>168298.63</v>
      </c>
      <c r="K74" s="264">
        <v>29699.759999999998</v>
      </c>
      <c r="L74" s="250">
        <v>0</v>
      </c>
      <c r="M74" s="250">
        <v>0</v>
      </c>
      <c r="N74" s="264">
        <v>49499.6</v>
      </c>
      <c r="O74" s="39">
        <v>43374</v>
      </c>
      <c r="P74" s="252" t="e">
        <f>YEAR(#REF!)</f>
        <v>#REF!</v>
      </c>
      <c r="Q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" s="252">
        <f>YEAR(O74)</f>
        <v>2018</v>
      </c>
      <c r="S74" s="252" t="str">
        <f>IF(MONTH(O74)=1,"JANVIER",IF(MONTH(O74)=2,"FEVRIER",IF(MONTH(O74)=3,"MARS",IF(MONTH(O74)=4,"AVRIL",IF(MONTH(O74)=5,"MAI",IF(MONTH(O74)=6,"JUIN",IF(MONTH(O74)=7,"JUILLET",IF(MONTH(O74)=8,"AOUT",IF(MONTH(O74)=9,"SEPTEMBRE",IF(MONTH(O74)=10,"OCTOBRE",IF(MONTH(4)=11,"NOVEMBRE",IF(MONTH(#REF!)=12,"DECEMBRE"))))))))))))</f>
        <v>OCTOBRE</v>
      </c>
      <c r="T74" s="252" t="e">
        <f>YEAR(#REF!)</f>
        <v>#REF!</v>
      </c>
      <c r="U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" s="232" t="e">
        <f>YEAR(#REF!)</f>
        <v>#REF!</v>
      </c>
      <c r="W7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4" s="330"/>
      <c r="Y74" s="280"/>
      <c r="Z74" s="190"/>
      <c r="AA74" s="190"/>
      <c r="GA74" s="68"/>
    </row>
    <row r="75" spans="1:183" s="67" customFormat="1" ht="84" customHeight="1" x14ac:dyDescent="0.35">
      <c r="A75" s="67" t="s">
        <v>2495</v>
      </c>
      <c r="B75" s="255" t="s">
        <v>150</v>
      </c>
      <c r="C75" s="14" t="s">
        <v>151</v>
      </c>
      <c r="D75" s="256" t="s">
        <v>152</v>
      </c>
      <c r="E75" s="14" t="s">
        <v>167</v>
      </c>
      <c r="F75" s="12" t="s">
        <v>116</v>
      </c>
      <c r="G75" s="15">
        <v>158306.64000000001</v>
      </c>
      <c r="H75" s="37">
        <f>J75+K75+L75+M75+N75</f>
        <v>158306.64000000001</v>
      </c>
      <c r="I75" s="93">
        <f>(J75+K75+L75+M75)/H75</f>
        <v>0.90000002526741774</v>
      </c>
      <c r="J75" s="15">
        <v>121104.58</v>
      </c>
      <c r="K75" s="15">
        <v>21371.4</v>
      </c>
      <c r="L75" s="15">
        <v>0</v>
      </c>
      <c r="M75" s="15">
        <v>0</v>
      </c>
      <c r="N75" s="15">
        <v>15830.66</v>
      </c>
      <c r="O75" s="38">
        <v>43902</v>
      </c>
      <c r="P75" s="252" t="e">
        <f>YEAR(#REF!)</f>
        <v>#REF!</v>
      </c>
      <c r="Q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" s="252">
        <f>YEAR(O75)</f>
        <v>2020</v>
      </c>
      <c r="S75" s="252" t="str">
        <f>IF(MONTH(O75)=1,"JANVIER",IF(MONTH(O75)=2,"FEVRIER",IF(MONTH(O75)=3,"MARS",IF(MONTH(O75)=4,"AVRIL",IF(MONTH(O75)=5,"MAI",IF(MONTH(O75)=6,"JUIN",IF(MONTH(O75)=7,"JUILLET",IF(MONTH(O75)=8,"AOUT",IF(MONTH(O75)=9,"SEPTEMBRE",IF(MONTH(O75)=10,"OCTOBRE",IF(MONTH(4)=11,"NOVEMBRE",IF(MONTH(#REF!)=12,"DECEMBRE"))))))))))))</f>
        <v>MARS</v>
      </c>
      <c r="T75" s="252" t="e">
        <f>YEAR(#REF!)</f>
        <v>#REF!</v>
      </c>
      <c r="U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" s="252" t="e">
        <f>YEAR(#REF!)</f>
        <v>#REF!</v>
      </c>
      <c r="W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5" s="333"/>
      <c r="Y75" s="68"/>
      <c r="Z75" s="190"/>
      <c r="AA75" s="190"/>
      <c r="GA75" s="68"/>
    </row>
    <row r="76" spans="1:183" s="67" customFormat="1" ht="66.650000000000006" customHeight="1" x14ac:dyDescent="0.35">
      <c r="A76" s="67" t="s">
        <v>2495</v>
      </c>
      <c r="B76" s="255" t="s">
        <v>168</v>
      </c>
      <c r="C76" s="14" t="s">
        <v>169</v>
      </c>
      <c r="D76" s="256" t="s">
        <v>170</v>
      </c>
      <c r="E76" s="14" t="s">
        <v>171</v>
      </c>
      <c r="F76" s="25" t="s">
        <v>172</v>
      </c>
      <c r="G76" s="264">
        <v>35000</v>
      </c>
      <c r="H76" s="15">
        <v>35000</v>
      </c>
      <c r="I76" s="277">
        <v>1</v>
      </c>
      <c r="J76" s="15">
        <v>29750</v>
      </c>
      <c r="K76" s="15">
        <v>0</v>
      </c>
      <c r="L76" s="15">
        <v>5250</v>
      </c>
      <c r="M76" s="15">
        <v>0</v>
      </c>
      <c r="N76" s="15">
        <v>0</v>
      </c>
      <c r="O76" s="337">
        <v>42933</v>
      </c>
      <c r="P76" s="252" t="e">
        <f>YEAR(#REF!)</f>
        <v>#REF!</v>
      </c>
      <c r="Q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" s="252">
        <f>YEAR(O76)</f>
        <v>2017</v>
      </c>
      <c r="S76" s="252" t="str">
        <f>IF(MONTH(O76)=1,"JANVIER",IF(MONTH(O76)=2,"FEVRIER",IF(MONTH(O76)=3,"MARS",IF(MONTH(O76)=4,"AVRIL",IF(MONTH(O76)=5,"MAI",IF(MONTH(O76)=6,"JUIN",IF(MONTH(O76)=7,"JUILLET",IF(MONTH(O76)=8,"AOUT",IF(MONTH(O76)=9,"SEPTEMBRE",IF(MONTH(O76)=10,"OCTOBRE",IF(MONTH(4)=11,"NOVEMBRE",IF(MONTH(#REF!)=12,"DECEMBRE"))))))))))))</f>
        <v>JUILLET</v>
      </c>
      <c r="T76" s="252" t="e">
        <f>YEAR(#REF!)</f>
        <v>#REF!</v>
      </c>
      <c r="U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" s="222" t="s">
        <v>27</v>
      </c>
      <c r="W76" s="222" t="s">
        <v>27</v>
      </c>
      <c r="X76" s="330"/>
      <c r="Y76" s="165"/>
      <c r="Z76" s="190"/>
      <c r="AA76" s="190"/>
      <c r="GA76" s="68"/>
    </row>
    <row r="77" spans="1:183" s="67" customFormat="1" ht="72" customHeight="1" x14ac:dyDescent="0.35">
      <c r="A77" s="67" t="s">
        <v>2495</v>
      </c>
      <c r="B77" s="255" t="s">
        <v>168</v>
      </c>
      <c r="C77" s="14" t="s">
        <v>169</v>
      </c>
      <c r="D77" s="256" t="s">
        <v>170</v>
      </c>
      <c r="E77" s="14" t="s">
        <v>171</v>
      </c>
      <c r="F77" s="25" t="s">
        <v>173</v>
      </c>
      <c r="G77" s="264">
        <v>35000</v>
      </c>
      <c r="H77" s="15">
        <v>35000</v>
      </c>
      <c r="I77" s="277">
        <v>1</v>
      </c>
      <c r="J77" s="15">
        <v>29750</v>
      </c>
      <c r="K77" s="15">
        <v>0</v>
      </c>
      <c r="L77" s="15">
        <v>5250</v>
      </c>
      <c r="M77" s="15">
        <v>0</v>
      </c>
      <c r="N77" s="15">
        <v>0</v>
      </c>
      <c r="O77" s="39">
        <v>42933</v>
      </c>
      <c r="P77" s="252" t="e">
        <f>YEAR(#REF!)</f>
        <v>#REF!</v>
      </c>
      <c r="Q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" s="252">
        <f>YEAR(O77)</f>
        <v>2017</v>
      </c>
      <c r="S77" s="252" t="str">
        <f>IF(MONTH(O77)=1,"JANVIER",IF(MONTH(O77)=2,"FEVRIER",IF(MONTH(O77)=3,"MARS",IF(MONTH(O77)=4,"AVRIL",IF(MONTH(O77)=5,"MAI",IF(MONTH(O77)=6,"JUIN",IF(MONTH(O77)=7,"JUILLET",IF(MONTH(O77)=8,"AOUT",IF(MONTH(O77)=9,"SEPTEMBRE",IF(MONTH(O77)=10,"OCTOBRE",IF(MONTH(4)=11,"NOVEMBRE",IF(MONTH(#REF!)=12,"DECEMBRE"))))))))))))</f>
        <v>JUILLET</v>
      </c>
      <c r="T77" s="252" t="e">
        <f>YEAR(#REF!)</f>
        <v>#REF!</v>
      </c>
      <c r="U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" s="222" t="s">
        <v>27</v>
      </c>
      <c r="W77" s="222" t="s">
        <v>27</v>
      </c>
      <c r="X77" s="330"/>
      <c r="Y77" s="165"/>
      <c r="Z77" s="190"/>
      <c r="AA77" s="190"/>
      <c r="GA77" s="68"/>
    </row>
    <row r="78" spans="1:183" s="67" customFormat="1" ht="60" customHeight="1" x14ac:dyDescent="0.35">
      <c r="A78" s="67" t="s">
        <v>2495</v>
      </c>
      <c r="B78" s="255" t="s">
        <v>168</v>
      </c>
      <c r="C78" s="14" t="s">
        <v>169</v>
      </c>
      <c r="D78" s="256" t="s">
        <v>170</v>
      </c>
      <c r="E78" s="14" t="s">
        <v>174</v>
      </c>
      <c r="F78" s="25" t="s">
        <v>175</v>
      </c>
      <c r="G78" s="264">
        <v>35000</v>
      </c>
      <c r="H78" s="15">
        <v>35000</v>
      </c>
      <c r="I78" s="277">
        <v>1</v>
      </c>
      <c r="J78" s="15">
        <v>29750</v>
      </c>
      <c r="K78" s="15">
        <v>0</v>
      </c>
      <c r="L78" s="15">
        <v>5250</v>
      </c>
      <c r="M78" s="15">
        <v>0</v>
      </c>
      <c r="N78" s="15">
        <v>0</v>
      </c>
      <c r="O78" s="39">
        <v>42933</v>
      </c>
      <c r="P78" s="252" t="e">
        <f>YEAR(#REF!)</f>
        <v>#REF!</v>
      </c>
      <c r="Q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" s="252">
        <f>YEAR(O78)</f>
        <v>2017</v>
      </c>
      <c r="S78" s="252" t="str">
        <f>IF(MONTH(O78)=1,"JANVIER",IF(MONTH(O78)=2,"FEVRIER",IF(MONTH(O78)=3,"MARS",IF(MONTH(O78)=4,"AVRIL",IF(MONTH(O78)=5,"MAI",IF(MONTH(O78)=6,"JUIN",IF(MONTH(O78)=7,"JUILLET",IF(MONTH(O78)=8,"AOUT",IF(MONTH(O78)=9,"SEPTEMBRE",IF(MONTH(O78)=10,"OCTOBRE",IF(MONTH(4)=11,"NOVEMBRE",IF(MONTH(#REF!)=12,"DECEMBRE"))))))))))))</f>
        <v>JUILLET</v>
      </c>
      <c r="T78" s="252" t="e">
        <f>YEAR(#REF!)</f>
        <v>#REF!</v>
      </c>
      <c r="U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" s="222" t="s">
        <v>27</v>
      </c>
      <c r="W78" s="222" t="s">
        <v>27</v>
      </c>
      <c r="X78" s="330"/>
      <c r="Y78" s="165"/>
      <c r="Z78" s="190"/>
      <c r="AA78" s="190"/>
      <c r="GA78" s="68"/>
    </row>
    <row r="79" spans="1:183" s="67" customFormat="1" ht="58.5" customHeight="1" x14ac:dyDescent="0.35">
      <c r="A79" s="67" t="s">
        <v>2495</v>
      </c>
      <c r="B79" s="338" t="s">
        <v>176</v>
      </c>
      <c r="C79" s="14" t="s">
        <v>177</v>
      </c>
      <c r="D79" s="256" t="s">
        <v>178</v>
      </c>
      <c r="E79" s="339" t="s">
        <v>179</v>
      </c>
      <c r="F79" s="21" t="s">
        <v>180</v>
      </c>
      <c r="G79" s="37">
        <v>25000</v>
      </c>
      <c r="H79" s="37">
        <f>SUM(J79+K79+L79+M79+N79)</f>
        <v>25000</v>
      </c>
      <c r="I79" s="93">
        <f t="shared" ref="I79:I84" si="3">(J79+K79+L79+M79)/H79</f>
        <v>1</v>
      </c>
      <c r="J79" s="37">
        <v>21250</v>
      </c>
      <c r="K79" s="37">
        <v>3750</v>
      </c>
      <c r="L79" s="37">
        <v>0</v>
      </c>
      <c r="M79" s="37">
        <v>0</v>
      </c>
      <c r="N79" s="37">
        <v>0</v>
      </c>
      <c r="O79" s="222" t="s">
        <v>27</v>
      </c>
      <c r="P79" s="252" t="e">
        <f>YEAR(#REF!)</f>
        <v>#REF!</v>
      </c>
      <c r="Q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" s="252" t="e">
        <f>YEAR(O79)</f>
        <v>#VALUE!</v>
      </c>
      <c r="S79" s="340" t="e">
        <f>IF(MONTH(O79)=1,"JANVIER",IF(MONTH(O79)=2,"FEVRIER",IF(MONTH(O79)=3,"MARS",IF(MONTH(O79)=4,"AVRIL",IF(MONTH(O79)=5,"MAI",IF(MONTH(O79)=6,"JUIN",IF(MONTH(O79)=7,"JUILLET",IF(MONTH(O79)=8,"AOUT",IF(MONTH(O79)=9,"SEPTEMBRE",IF(MONTH(O79)=10,"OCTOBRE",IF(MONTH(4)=11,"NOVEMBRE",IF(MONTH(#REF!)=12,"DECEMBRE"))))))))))))</f>
        <v>#VALUE!</v>
      </c>
      <c r="T79" s="252" t="e">
        <f>YEAR(#REF!)</f>
        <v>#REF!</v>
      </c>
      <c r="U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" s="317" t="s">
        <v>27</v>
      </c>
      <c r="W79" s="317" t="s">
        <v>27</v>
      </c>
      <c r="X79" s="333"/>
      <c r="Y79" s="68"/>
      <c r="Z79" s="190"/>
      <c r="AA79" s="190"/>
      <c r="GA79" s="68"/>
    </row>
    <row r="80" spans="1:183" s="67" customFormat="1" ht="48.65" customHeight="1" x14ac:dyDescent="0.35">
      <c r="A80" s="67" t="s">
        <v>2495</v>
      </c>
      <c r="B80" s="338" t="s">
        <v>176</v>
      </c>
      <c r="C80" s="14" t="s">
        <v>177</v>
      </c>
      <c r="D80" s="256" t="s">
        <v>178</v>
      </c>
      <c r="E80" s="339" t="s">
        <v>181</v>
      </c>
      <c r="F80" s="21" t="s">
        <v>182</v>
      </c>
      <c r="G80" s="37">
        <v>25000</v>
      </c>
      <c r="H80" s="37">
        <f>SUM(J80+K80+L80+M80+N80)</f>
        <v>25000</v>
      </c>
      <c r="I80" s="93">
        <f t="shared" si="3"/>
        <v>1</v>
      </c>
      <c r="J80" s="37">
        <v>21250</v>
      </c>
      <c r="K80" s="37">
        <v>3750</v>
      </c>
      <c r="L80" s="37">
        <v>0</v>
      </c>
      <c r="M80" s="37">
        <v>0</v>
      </c>
      <c r="N80" s="37">
        <v>0</v>
      </c>
      <c r="O80" s="222" t="s">
        <v>27</v>
      </c>
      <c r="P80" s="252" t="e">
        <f>YEAR(#REF!)</f>
        <v>#REF!</v>
      </c>
      <c r="Q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" s="252" t="e">
        <f>YEAR(O80)</f>
        <v>#VALUE!</v>
      </c>
      <c r="S80" s="340" t="e">
        <f>IF(MONTH(O80)=1,"JANVIER",IF(MONTH(O80)=2,"FEVRIER",IF(MONTH(O80)=3,"MARS",IF(MONTH(O80)=4,"AVRIL",IF(MONTH(O80)=5,"MAI",IF(MONTH(O80)=6,"JUIN",IF(MONTH(O80)=7,"JUILLET",IF(MONTH(O80)=8,"AOUT",IF(MONTH(O80)=9,"SEPTEMBRE",IF(MONTH(O80)=10,"OCTOBRE",IF(MONTH(4)=11,"NOVEMBRE",IF(MONTH(#REF!)=12,"DECEMBRE"))))))))))))</f>
        <v>#VALUE!</v>
      </c>
      <c r="T80" s="252" t="e">
        <f>YEAR(#REF!)</f>
        <v>#REF!</v>
      </c>
      <c r="U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" s="222" t="s">
        <v>27</v>
      </c>
      <c r="W80" s="222" t="s">
        <v>27</v>
      </c>
      <c r="X80" s="333"/>
      <c r="Y80" s="68"/>
      <c r="Z80" s="190"/>
      <c r="AA80" s="190"/>
      <c r="GA80" s="68"/>
    </row>
    <row r="81" spans="1:183" s="67" customFormat="1" ht="48.65" customHeight="1" x14ac:dyDescent="0.35">
      <c r="A81" s="67" t="s">
        <v>2495</v>
      </c>
      <c r="B81" s="341" t="s">
        <v>176</v>
      </c>
      <c r="C81" s="14" t="s">
        <v>177</v>
      </c>
      <c r="D81" s="256" t="s">
        <v>178</v>
      </c>
      <c r="E81" s="14" t="s">
        <v>183</v>
      </c>
      <c r="F81" s="12" t="s">
        <v>184</v>
      </c>
      <c r="G81" s="15">
        <v>25000</v>
      </c>
      <c r="H81" s="37">
        <f>SUM(J81+K81+L81+M81+N81)</f>
        <v>25000</v>
      </c>
      <c r="I81" s="93">
        <f t="shared" si="3"/>
        <v>1</v>
      </c>
      <c r="J81" s="37">
        <v>21250</v>
      </c>
      <c r="K81" s="37">
        <v>3750</v>
      </c>
      <c r="L81" s="37">
        <v>0</v>
      </c>
      <c r="M81" s="37">
        <v>0</v>
      </c>
      <c r="N81" s="37">
        <v>0</v>
      </c>
      <c r="O81" s="222" t="s">
        <v>27</v>
      </c>
      <c r="P81" s="252" t="e">
        <f>YEAR(#REF!)</f>
        <v>#REF!</v>
      </c>
      <c r="Q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" s="252" t="e">
        <f>YEAR(O81)</f>
        <v>#VALUE!</v>
      </c>
      <c r="S81" s="340" t="e">
        <f>IF(MONTH(O81)=1,"JANVIER",IF(MONTH(O81)=2,"FEVRIER",IF(MONTH(O81)=3,"MARS",IF(MONTH(O81)=4,"AVRIL",IF(MONTH(O81)=5,"MAI",IF(MONTH(O81)=6,"JUIN",IF(MONTH(O81)=7,"JUILLET",IF(MONTH(O81)=8,"AOUT",IF(MONTH(O81)=9,"SEPTEMBRE",IF(MONTH(O81)=10,"OCTOBRE",IF(MONTH(4)=11,"NOVEMBRE",IF(MONTH(#REF!)=12,"DECEMBRE"))))))))))))</f>
        <v>#VALUE!</v>
      </c>
      <c r="T81" s="252" t="e">
        <f>YEAR(#REF!)</f>
        <v>#REF!</v>
      </c>
      <c r="U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" s="222" t="s">
        <v>27</v>
      </c>
      <c r="W81" s="222" t="s">
        <v>27</v>
      </c>
      <c r="X81" s="333"/>
      <c r="Y81" s="68"/>
      <c r="Z81" s="190"/>
      <c r="AA81" s="190"/>
      <c r="GA81" s="68"/>
    </row>
    <row r="82" spans="1:183" s="67" customFormat="1" ht="63.65" customHeight="1" x14ac:dyDescent="0.35">
      <c r="A82" s="67" t="s">
        <v>2495</v>
      </c>
      <c r="B82" s="342" t="s">
        <v>176</v>
      </c>
      <c r="C82" s="14" t="s">
        <v>177</v>
      </c>
      <c r="D82" s="256" t="s">
        <v>178</v>
      </c>
      <c r="E82" s="287" t="s">
        <v>185</v>
      </c>
      <c r="F82" s="343" t="s">
        <v>186</v>
      </c>
      <c r="G82" s="311">
        <v>41072.129999999997</v>
      </c>
      <c r="H82" s="344">
        <f>SUM(J82+K82+L82+M82+N82)</f>
        <v>30663</v>
      </c>
      <c r="I82" s="345">
        <f t="shared" si="3"/>
        <v>0.64999836937025079</v>
      </c>
      <c r="J82" s="344">
        <v>14586</v>
      </c>
      <c r="K82" s="344">
        <v>2574</v>
      </c>
      <c r="L82" s="344">
        <v>0</v>
      </c>
      <c r="M82" s="344">
        <v>2770.9</v>
      </c>
      <c r="N82" s="344">
        <v>10732.1</v>
      </c>
      <c r="O82" s="222" t="s">
        <v>27</v>
      </c>
      <c r="P82" s="346" t="e">
        <f>YEAR(#REF!)</f>
        <v>#REF!</v>
      </c>
      <c r="Q82" s="346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" s="346" t="e">
        <f>YEAR(O82)</f>
        <v>#VALUE!</v>
      </c>
      <c r="S82" s="347" t="e">
        <f>IF(MONTH(O82)=1,"JANVIER",IF(MONTH(O82)=2,"FEVRIER",IF(MONTH(O82)=3,"MARS",IF(MONTH(O82)=4,"AVRIL",IF(MONTH(O82)=5,"MAI",IF(MONTH(O82)=6,"JUIN",IF(MONTH(O82)=7,"JUILLET",IF(MONTH(O82)=8,"AOUT",IF(MONTH(O82)=9,"SEPTEMBRE",IF(MONTH(O82)=10,"OCTOBRE",IF(MONTH(4)=11,"NOVEMBRE",IF(MONTH(#REF!)=12,"DECEMBRE"))))))))))))</f>
        <v>#VALUE!</v>
      </c>
      <c r="T82" s="346" t="e">
        <f>YEAR(#REF!)</f>
        <v>#REF!</v>
      </c>
      <c r="U82" s="346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" s="317" t="s">
        <v>27</v>
      </c>
      <c r="W82" s="317" t="s">
        <v>27</v>
      </c>
      <c r="X82" s="333"/>
      <c r="Y82" s="68"/>
      <c r="Z82" s="190"/>
      <c r="AA82" s="190"/>
      <c r="GA82" s="68"/>
    </row>
    <row r="83" spans="1:183" s="67" customFormat="1" ht="64.5" customHeight="1" x14ac:dyDescent="0.35">
      <c r="A83" s="67" t="s">
        <v>2495</v>
      </c>
      <c r="B83" s="338" t="s">
        <v>176</v>
      </c>
      <c r="C83" s="14" t="s">
        <v>177</v>
      </c>
      <c r="D83" s="256" t="s">
        <v>178</v>
      </c>
      <c r="E83" s="287" t="s">
        <v>187</v>
      </c>
      <c r="F83" s="51" t="s">
        <v>186</v>
      </c>
      <c r="G83" s="37">
        <v>25000</v>
      </c>
      <c r="H83" s="37">
        <f>SUM(J83+K83+L83+M83+N83)</f>
        <v>25000</v>
      </c>
      <c r="I83" s="93">
        <f t="shared" si="3"/>
        <v>1</v>
      </c>
      <c r="J83" s="37">
        <v>21250</v>
      </c>
      <c r="K83" s="37">
        <v>3750</v>
      </c>
      <c r="L83" s="37">
        <v>0</v>
      </c>
      <c r="M83" s="37">
        <v>0</v>
      </c>
      <c r="N83" s="37">
        <v>0</v>
      </c>
      <c r="O83" s="222" t="s">
        <v>27</v>
      </c>
      <c r="P83" s="252" t="e">
        <f>YEAR(#REF!)</f>
        <v>#REF!</v>
      </c>
      <c r="Q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" s="252" t="e">
        <f>YEAR(O83)</f>
        <v>#VALUE!</v>
      </c>
      <c r="S83" s="340" t="e">
        <f>IF(MONTH(O83)=1,"JANVIER",IF(MONTH(O83)=2,"FEVRIER",IF(MONTH(O83)=3,"MARS",IF(MONTH(O83)=4,"AVRIL",IF(MONTH(O83)=5,"MAI",IF(MONTH(O83)=6,"JUIN",IF(MONTH(O83)=7,"JUILLET",IF(MONTH(O83)=8,"AOUT",IF(MONTH(O83)=9,"SEPTEMBRE",IF(MONTH(O83)=10,"OCTOBRE",IF(MONTH(4)=11,"NOVEMBRE",IF(MONTH(#REF!)=12,"DECEMBRE"))))))))))))</f>
        <v>#VALUE!</v>
      </c>
      <c r="T83" s="252" t="e">
        <f>YEAR(#REF!)</f>
        <v>#REF!</v>
      </c>
      <c r="U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" s="222" t="s">
        <v>27</v>
      </c>
      <c r="W83" s="222" t="s">
        <v>27</v>
      </c>
      <c r="X83" s="333"/>
      <c r="Y83" s="68"/>
      <c r="Z83" s="190"/>
      <c r="AA83" s="190"/>
      <c r="GA83" s="68"/>
    </row>
    <row r="84" spans="1:183" s="67" customFormat="1" ht="48.65" customHeight="1" x14ac:dyDescent="0.35">
      <c r="A84" s="67" t="s">
        <v>2495</v>
      </c>
      <c r="B84" s="341" t="s">
        <v>176</v>
      </c>
      <c r="C84" s="14" t="s">
        <v>177</v>
      </c>
      <c r="D84" s="256" t="s">
        <v>178</v>
      </c>
      <c r="E84" s="14" t="s">
        <v>188</v>
      </c>
      <c r="F84" s="12" t="s">
        <v>189</v>
      </c>
      <c r="G84" s="15">
        <v>25000</v>
      </c>
      <c r="H84" s="37">
        <f>SUM(J84+K84+L84+M84+N84)</f>
        <v>25000</v>
      </c>
      <c r="I84" s="93">
        <f t="shared" si="3"/>
        <v>1</v>
      </c>
      <c r="J84" s="37">
        <v>21250</v>
      </c>
      <c r="K84" s="37">
        <v>3750</v>
      </c>
      <c r="L84" s="37">
        <v>0</v>
      </c>
      <c r="M84" s="37">
        <v>0</v>
      </c>
      <c r="N84" s="37">
        <v>0</v>
      </c>
      <c r="O84" s="222" t="s">
        <v>27</v>
      </c>
      <c r="P84" s="252" t="e">
        <f>YEAR(#REF!)</f>
        <v>#REF!</v>
      </c>
      <c r="Q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" s="252" t="e">
        <f>YEAR(O84)</f>
        <v>#VALUE!</v>
      </c>
      <c r="S84" s="340" t="e">
        <f>IF(MONTH(O84)=1,"JANVIER",IF(MONTH(O84)=2,"FEVRIER",IF(MONTH(O84)=3,"MARS",IF(MONTH(O84)=4,"AVRIL",IF(MONTH(O84)=5,"MAI",IF(MONTH(O84)=6,"JUIN",IF(MONTH(O84)=7,"JUILLET",IF(MONTH(O84)=8,"AOUT",IF(MONTH(O84)=9,"SEPTEMBRE",IF(MONTH(O84)=10,"OCTOBRE",IF(MONTH(4)=11,"NOVEMBRE",IF(MONTH(#REF!)=12,"DECEMBRE"))))))))))))</f>
        <v>#VALUE!</v>
      </c>
      <c r="T84" s="252" t="e">
        <f>YEAR(#REF!)</f>
        <v>#REF!</v>
      </c>
      <c r="U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" s="222" t="s">
        <v>27</v>
      </c>
      <c r="W84" s="222" t="s">
        <v>27</v>
      </c>
      <c r="X84" s="333"/>
      <c r="Y84" s="68"/>
      <c r="Z84" s="190"/>
      <c r="AA84" s="190"/>
      <c r="GA84" s="68"/>
    </row>
    <row r="85" spans="1:183" s="67" customFormat="1" ht="68.400000000000006" customHeight="1" x14ac:dyDescent="0.35">
      <c r="A85" s="67" t="s">
        <v>2495</v>
      </c>
      <c r="B85" s="255" t="s">
        <v>176</v>
      </c>
      <c r="C85" s="14" t="s">
        <v>177</v>
      </c>
      <c r="D85" s="256" t="s">
        <v>178</v>
      </c>
      <c r="E85" s="14" t="s">
        <v>190</v>
      </c>
      <c r="F85" s="12" t="s">
        <v>191</v>
      </c>
      <c r="G85" s="264">
        <v>56330.18</v>
      </c>
      <c r="H85" s="250">
        <v>55830.180000000008</v>
      </c>
      <c r="I85" s="277">
        <v>0.79999974923956896</v>
      </c>
      <c r="J85" s="15">
        <v>37964.51</v>
      </c>
      <c r="K85" s="15">
        <v>0</v>
      </c>
      <c r="L85" s="15">
        <v>0</v>
      </c>
      <c r="M85" s="15">
        <v>6699.62</v>
      </c>
      <c r="N85" s="15">
        <v>11166.05</v>
      </c>
      <c r="O85" s="222" t="s">
        <v>27</v>
      </c>
      <c r="P85" s="252" t="e">
        <f>YEAR(#REF!)</f>
        <v>#REF!</v>
      </c>
      <c r="Q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" s="252" t="e">
        <f>YEAR(O85)</f>
        <v>#VALUE!</v>
      </c>
      <c r="S85" s="340" t="e">
        <f>IF(MONTH(O85)=1,"JANVIER",IF(MONTH(O85)=2,"FEVRIER",IF(MONTH(O85)=3,"MARS",IF(MONTH(O85)=4,"AVRIL",IF(MONTH(O85)=5,"MAI",IF(MONTH(O85)=6,"JUIN",IF(MONTH(O85)=7,"JUILLET",IF(MONTH(O85)=8,"AOUT",IF(MONTH(O85)=9,"SEPTEMBRE",IF(MONTH(O85)=10,"OCTOBRE",IF(MONTH(4)=11,"NOVEMBRE",IF(MONTH(#REF!)=12,"DECEMBRE"))))))))))))</f>
        <v>#VALUE!</v>
      </c>
      <c r="T85" s="252" t="e">
        <f>YEAR(#REF!)</f>
        <v>#REF!</v>
      </c>
      <c r="U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" s="317" t="s">
        <v>27</v>
      </c>
      <c r="W85" s="317" t="s">
        <v>27</v>
      </c>
      <c r="X85" s="330"/>
      <c r="Y85" s="165"/>
      <c r="Z85" s="190"/>
      <c r="AA85" s="190"/>
      <c r="GA85" s="68"/>
    </row>
    <row r="86" spans="1:183" s="67" customFormat="1" ht="71.150000000000006" customHeight="1" x14ac:dyDescent="0.35">
      <c r="A86" s="67" t="s">
        <v>2495</v>
      </c>
      <c r="B86" s="255" t="s">
        <v>176</v>
      </c>
      <c r="C86" s="14" t="s">
        <v>177</v>
      </c>
      <c r="D86" s="256" t="s">
        <v>178</v>
      </c>
      <c r="E86" s="14" t="s">
        <v>192</v>
      </c>
      <c r="F86" s="12" t="s">
        <v>193</v>
      </c>
      <c r="G86" s="264">
        <v>100155.68</v>
      </c>
      <c r="H86" s="250">
        <v>100155.68</v>
      </c>
      <c r="I86" s="277">
        <v>0.89999948080827774</v>
      </c>
      <c r="J86" s="15">
        <v>76619.05</v>
      </c>
      <c r="K86" s="15">
        <v>13521.01</v>
      </c>
      <c r="L86" s="15">
        <v>0</v>
      </c>
      <c r="M86" s="15">
        <v>0</v>
      </c>
      <c r="N86" s="15">
        <v>10015.620000000001</v>
      </c>
      <c r="O86" s="222" t="s">
        <v>27</v>
      </c>
      <c r="P86" s="252" t="e">
        <f>YEAR(#REF!)</f>
        <v>#REF!</v>
      </c>
      <c r="Q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" s="252" t="e">
        <f>YEAR(O86)</f>
        <v>#VALUE!</v>
      </c>
      <c r="S86" s="340" t="e">
        <f>IF(MONTH(O86)=1,"JANVIER",IF(MONTH(O86)=2,"FEVRIER",IF(MONTH(O86)=3,"MARS",IF(MONTH(O86)=4,"AVRIL",IF(MONTH(O86)=5,"MAI",IF(MONTH(O86)=6,"JUIN",IF(MONTH(O86)=7,"JUILLET",IF(MONTH(O86)=8,"AOUT",IF(MONTH(O86)=9,"SEPTEMBRE",IF(MONTH(O86)=10,"OCTOBRE",IF(MONTH(4)=11,"NOVEMBRE",IF(MONTH(#REF!)=12,"DECEMBRE"))))))))))))</f>
        <v>#VALUE!</v>
      </c>
      <c r="T86" s="252" t="e">
        <f>YEAR(#REF!)</f>
        <v>#REF!</v>
      </c>
      <c r="U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" s="222" t="s">
        <v>27</v>
      </c>
      <c r="W86" s="222" t="s">
        <v>27</v>
      </c>
      <c r="X86" s="330"/>
      <c r="Y86" s="165"/>
      <c r="Z86" s="190"/>
      <c r="AA86" s="190"/>
      <c r="GA86" s="68"/>
    </row>
    <row r="87" spans="1:183" s="67" customFormat="1" ht="111.9" customHeight="1" x14ac:dyDescent="0.35">
      <c r="A87" s="67" t="s">
        <v>2495</v>
      </c>
      <c r="B87" s="255" t="s">
        <v>176</v>
      </c>
      <c r="C87" s="14" t="s">
        <v>177</v>
      </c>
      <c r="D87" s="256" t="s">
        <v>178</v>
      </c>
      <c r="E87" s="14" t="s">
        <v>194</v>
      </c>
      <c r="F87" s="12" t="s">
        <v>195</v>
      </c>
      <c r="G87" s="264">
        <v>25000</v>
      </c>
      <c r="H87" s="250">
        <v>25000</v>
      </c>
      <c r="I87" s="277">
        <v>1</v>
      </c>
      <c r="J87" s="15">
        <v>21250</v>
      </c>
      <c r="K87" s="15">
        <v>3750</v>
      </c>
      <c r="L87" s="15">
        <v>0</v>
      </c>
      <c r="M87" s="15">
        <v>0</v>
      </c>
      <c r="N87" s="15">
        <v>0</v>
      </c>
      <c r="O87" s="222" t="s">
        <v>27</v>
      </c>
      <c r="P87" s="252" t="e">
        <f>YEAR(#REF!)</f>
        <v>#REF!</v>
      </c>
      <c r="Q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" s="252" t="e">
        <f>YEAR(O87)</f>
        <v>#VALUE!</v>
      </c>
      <c r="S87" s="340" t="e">
        <f>IF(MONTH(O87)=1,"JANVIER",IF(MONTH(O87)=2,"FEVRIER",IF(MONTH(O87)=3,"MARS",IF(MONTH(O87)=4,"AVRIL",IF(MONTH(O87)=5,"MAI",IF(MONTH(O87)=6,"JUIN",IF(MONTH(O87)=7,"JUILLET",IF(MONTH(O87)=8,"AOUT",IF(MONTH(O87)=9,"SEPTEMBRE",IF(MONTH(O87)=10,"OCTOBRE",IF(MONTH(4)=11,"NOVEMBRE",IF(MONTH(#REF!)=12,"DECEMBRE"))))))))))))</f>
        <v>#VALUE!</v>
      </c>
      <c r="T87" s="252" t="e">
        <f>YEAR(#REF!)</f>
        <v>#REF!</v>
      </c>
      <c r="U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" s="222" t="s">
        <v>27</v>
      </c>
      <c r="W87" s="222" t="s">
        <v>27</v>
      </c>
      <c r="X87" s="330"/>
      <c r="Y87" s="165"/>
      <c r="Z87" s="190"/>
      <c r="AA87" s="190"/>
      <c r="GA87" s="68"/>
    </row>
    <row r="88" spans="1:183" s="67" customFormat="1" ht="66.650000000000006" customHeight="1" x14ac:dyDescent="0.35">
      <c r="A88" s="67" t="s">
        <v>2495</v>
      </c>
      <c r="B88" s="255" t="s">
        <v>176</v>
      </c>
      <c r="C88" s="14" t="s">
        <v>177</v>
      </c>
      <c r="D88" s="256" t="s">
        <v>178</v>
      </c>
      <c r="E88" s="14" t="s">
        <v>196</v>
      </c>
      <c r="F88" s="12" t="s">
        <v>197</v>
      </c>
      <c r="G88" s="250">
        <v>75978.06</v>
      </c>
      <c r="H88" s="250">
        <f>J88+K88+L88+M88+N88</f>
        <v>68911.75</v>
      </c>
      <c r="I88" s="277">
        <v>0.64999919455317978</v>
      </c>
      <c r="J88" s="250">
        <v>38073.71</v>
      </c>
      <c r="K88" s="250">
        <v>6718.89</v>
      </c>
      <c r="L88" s="250">
        <v>0</v>
      </c>
      <c r="M88" s="250">
        <v>0</v>
      </c>
      <c r="N88" s="250">
        <v>24119.15</v>
      </c>
      <c r="O88" s="222" t="s">
        <v>27</v>
      </c>
      <c r="P88" s="252" t="e">
        <f>YEAR(#REF!)</f>
        <v>#REF!</v>
      </c>
      <c r="Q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" s="252" t="e">
        <f>YEAR(O88)</f>
        <v>#VALUE!</v>
      </c>
      <c r="S88" s="340" t="e">
        <f>IF(MONTH(O88)=1,"JANVIER",IF(MONTH(O88)=2,"FEVRIER",IF(MONTH(O88)=3,"MARS",IF(MONTH(O88)=4,"AVRIL",IF(MONTH(O88)=5,"MAI",IF(MONTH(O88)=6,"JUIN",IF(MONTH(O88)=7,"JUILLET",IF(MONTH(O88)=8,"AOUT",IF(MONTH(O88)=9,"SEPTEMBRE",IF(MONTH(O88)=10,"OCTOBRE",IF(MONTH(4)=11,"NOVEMBRE",IF(MONTH(#REF!)=12,"DECEMBRE"))))))))))))</f>
        <v>#VALUE!</v>
      </c>
      <c r="T88" s="252" t="e">
        <f>YEAR(#REF!)</f>
        <v>#REF!</v>
      </c>
      <c r="U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" s="222" t="s">
        <v>27</v>
      </c>
      <c r="W88" s="222" t="s">
        <v>27</v>
      </c>
      <c r="X88" s="333"/>
      <c r="Y88" s="68"/>
      <c r="Z88" s="190"/>
      <c r="AA88" s="190"/>
      <c r="GA88" s="68"/>
    </row>
    <row r="89" spans="1:183" s="67" customFormat="1" ht="119.4" customHeight="1" x14ac:dyDescent="0.35">
      <c r="A89" s="67" t="s">
        <v>2495</v>
      </c>
      <c r="B89" s="255" t="s">
        <v>176</v>
      </c>
      <c r="C89" s="14" t="s">
        <v>177</v>
      </c>
      <c r="D89" s="256" t="s">
        <v>178</v>
      </c>
      <c r="E89" s="14" t="s">
        <v>198</v>
      </c>
      <c r="F89" s="12" t="s">
        <v>199</v>
      </c>
      <c r="G89" s="250">
        <v>101563.08</v>
      </c>
      <c r="H89" s="250">
        <v>91598.59</v>
      </c>
      <c r="I89" s="277">
        <v>0.82999967575920119</v>
      </c>
      <c r="J89" s="250">
        <v>64622.78</v>
      </c>
      <c r="K89" s="250">
        <v>11404.02</v>
      </c>
      <c r="L89" s="250">
        <v>0</v>
      </c>
      <c r="M89" s="250">
        <v>0</v>
      </c>
      <c r="N89" s="250">
        <v>15571.79</v>
      </c>
      <c r="O89" s="222" t="s">
        <v>27</v>
      </c>
      <c r="P89" s="252" t="e">
        <f>YEAR(#REF!)</f>
        <v>#REF!</v>
      </c>
      <c r="Q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" s="252" t="e">
        <f>YEAR(O89)</f>
        <v>#VALUE!</v>
      </c>
      <c r="S89" s="340" t="e">
        <f>IF(MONTH(O89)=1,"JANVIER",IF(MONTH(O89)=2,"FEVRIER",IF(MONTH(O89)=3,"MARS",IF(MONTH(O89)=4,"AVRIL",IF(MONTH(O89)=5,"MAI",IF(MONTH(O89)=6,"JUIN",IF(MONTH(O89)=7,"JUILLET",IF(MONTH(O89)=8,"AOUT",IF(MONTH(O89)=9,"SEPTEMBRE",IF(MONTH(O89)=10,"OCTOBRE",IF(MONTH(4)=11,"NOVEMBRE",IF(MONTH(#REF!)=12,"DECEMBRE"))))))))))))</f>
        <v>#VALUE!</v>
      </c>
      <c r="T89" s="252" t="e">
        <f>YEAR(#REF!)</f>
        <v>#REF!</v>
      </c>
      <c r="U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" s="222" t="s">
        <v>27</v>
      </c>
      <c r="W89" s="222" t="s">
        <v>27</v>
      </c>
      <c r="X89" s="333"/>
      <c r="Y89" s="68"/>
      <c r="Z89" s="190"/>
      <c r="AA89" s="190"/>
      <c r="GA89" s="68"/>
    </row>
    <row r="90" spans="1:183" s="67" customFormat="1" ht="48.65" customHeight="1" x14ac:dyDescent="0.35">
      <c r="A90" s="67" t="s">
        <v>2495</v>
      </c>
      <c r="B90" s="255" t="s">
        <v>176</v>
      </c>
      <c r="C90" s="14" t="s">
        <v>177</v>
      </c>
      <c r="D90" s="256" t="s">
        <v>178</v>
      </c>
      <c r="E90" s="14" t="s">
        <v>200</v>
      </c>
      <c r="F90" s="12" t="s">
        <v>191</v>
      </c>
      <c r="G90" s="264">
        <v>25000</v>
      </c>
      <c r="H90" s="250">
        <v>25000</v>
      </c>
      <c r="I90" s="277">
        <v>1</v>
      </c>
      <c r="J90" s="15">
        <v>21250</v>
      </c>
      <c r="K90" s="15">
        <v>3750</v>
      </c>
      <c r="L90" s="15">
        <v>0</v>
      </c>
      <c r="M90" s="15">
        <v>0</v>
      </c>
      <c r="N90" s="15">
        <v>0</v>
      </c>
      <c r="O90" s="222" t="s">
        <v>27</v>
      </c>
      <c r="P90" s="252" t="e">
        <f>YEAR(#REF!)</f>
        <v>#REF!</v>
      </c>
      <c r="Q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" s="252" t="e">
        <f>YEAR(O90)</f>
        <v>#VALUE!</v>
      </c>
      <c r="S90" s="340" t="e">
        <f>IF(MONTH(O90)=1,"JANVIER",IF(MONTH(O90)=2,"FEVRIER",IF(MONTH(O90)=3,"MARS",IF(MONTH(O90)=4,"AVRIL",IF(MONTH(O90)=5,"MAI",IF(MONTH(O90)=6,"JUIN",IF(MONTH(O90)=7,"JUILLET",IF(MONTH(O90)=8,"AOUT",IF(MONTH(O90)=9,"SEPTEMBRE",IF(MONTH(O90)=10,"OCTOBRE",IF(MONTH(4)=11,"NOVEMBRE",IF(MONTH(#REF!)=12,"DECEMBRE"))))))))))))</f>
        <v>#VALUE!</v>
      </c>
      <c r="T90" s="252" t="e">
        <f>YEAR(#REF!)</f>
        <v>#REF!</v>
      </c>
      <c r="U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" s="222" t="s">
        <v>27</v>
      </c>
      <c r="W90" s="222" t="s">
        <v>27</v>
      </c>
      <c r="X90" s="330"/>
      <c r="Y90" s="165"/>
      <c r="Z90" s="190"/>
      <c r="AA90" s="190"/>
      <c r="GA90" s="68"/>
    </row>
    <row r="91" spans="1:183" s="67" customFormat="1" ht="48.65" customHeight="1" x14ac:dyDescent="0.35">
      <c r="A91" s="67" t="s">
        <v>2495</v>
      </c>
      <c r="B91" s="255" t="s">
        <v>176</v>
      </c>
      <c r="C91" s="14" t="s">
        <v>177</v>
      </c>
      <c r="D91" s="256" t="s">
        <v>178</v>
      </c>
      <c r="E91" s="14" t="s">
        <v>201</v>
      </c>
      <c r="F91" s="12" t="s">
        <v>199</v>
      </c>
      <c r="G91" s="250">
        <v>91598.59</v>
      </c>
      <c r="H91" s="250">
        <v>25000</v>
      </c>
      <c r="I91" s="277">
        <v>1</v>
      </c>
      <c r="J91" s="250">
        <v>21250</v>
      </c>
      <c r="K91" s="250">
        <v>3750</v>
      </c>
      <c r="L91" s="250">
        <v>0</v>
      </c>
      <c r="M91" s="250">
        <v>0</v>
      </c>
      <c r="N91" s="250">
        <v>0</v>
      </c>
      <c r="O91" s="222" t="s">
        <v>27</v>
      </c>
      <c r="P91" s="252" t="e">
        <f>YEAR(#REF!)</f>
        <v>#REF!</v>
      </c>
      <c r="Q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" s="252" t="e">
        <f>YEAR(O91)</f>
        <v>#VALUE!</v>
      </c>
      <c r="S91" s="340" t="e">
        <f>IF(MONTH(O91)=1,"JANVIER",IF(MONTH(O91)=2,"FEVRIER",IF(MONTH(O91)=3,"MARS",IF(MONTH(O91)=4,"AVRIL",IF(MONTH(O91)=5,"MAI",IF(MONTH(O91)=6,"JUIN",IF(MONTH(O91)=7,"JUILLET",IF(MONTH(O91)=8,"AOUT",IF(MONTH(O91)=9,"SEPTEMBRE",IF(MONTH(O91)=10,"OCTOBRE",IF(MONTH(4)=11,"NOVEMBRE",IF(MONTH(#REF!)=12,"DECEMBRE"))))))))))))</f>
        <v>#VALUE!</v>
      </c>
      <c r="T91" s="252" t="e">
        <f>YEAR(#REF!)</f>
        <v>#REF!</v>
      </c>
      <c r="U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" s="222" t="s">
        <v>27</v>
      </c>
      <c r="W91" s="222" t="s">
        <v>27</v>
      </c>
      <c r="X91" s="333"/>
      <c r="Y91" s="68"/>
      <c r="Z91" s="190"/>
      <c r="AA91" s="190"/>
      <c r="GA91" s="68"/>
    </row>
    <row r="92" spans="1:183" s="67" customFormat="1" ht="48.65" customHeight="1" x14ac:dyDescent="0.35">
      <c r="A92" s="67" t="s">
        <v>2495</v>
      </c>
      <c r="B92" s="255" t="s">
        <v>176</v>
      </c>
      <c r="C92" s="14" t="s">
        <v>177</v>
      </c>
      <c r="D92" s="256" t="s">
        <v>178</v>
      </c>
      <c r="E92" s="14" t="s">
        <v>202</v>
      </c>
      <c r="F92" s="12" t="s">
        <v>203</v>
      </c>
      <c r="G92" s="250">
        <v>75978.06</v>
      </c>
      <c r="H92" s="250">
        <v>25000</v>
      </c>
      <c r="I92" s="277">
        <v>1</v>
      </c>
      <c r="J92" s="250">
        <v>21250</v>
      </c>
      <c r="K92" s="250">
        <v>3750</v>
      </c>
      <c r="L92" s="250">
        <v>0</v>
      </c>
      <c r="M92" s="250">
        <v>0</v>
      </c>
      <c r="N92" s="250">
        <v>0</v>
      </c>
      <c r="O92" s="222" t="s">
        <v>27</v>
      </c>
      <c r="P92" s="252" t="e">
        <f>YEAR(#REF!)</f>
        <v>#REF!</v>
      </c>
      <c r="Q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" s="252" t="e">
        <f>YEAR(O92)</f>
        <v>#VALUE!</v>
      </c>
      <c r="S92" s="340" t="e">
        <f>IF(MONTH(O92)=1,"JANVIER",IF(MONTH(O92)=2,"FEVRIER",IF(MONTH(O92)=3,"MARS",IF(MONTH(O92)=4,"AVRIL",IF(MONTH(O92)=5,"MAI",IF(MONTH(O92)=6,"JUIN",IF(MONTH(O92)=7,"JUILLET",IF(MONTH(O92)=8,"AOUT",IF(MONTH(O92)=9,"SEPTEMBRE",IF(MONTH(O92)=10,"OCTOBRE",IF(MONTH(4)=11,"NOVEMBRE",IF(MONTH(#REF!)=12,"DECEMBRE"))))))))))))</f>
        <v>#VALUE!</v>
      </c>
      <c r="T92" s="252" t="e">
        <f>YEAR(#REF!)</f>
        <v>#REF!</v>
      </c>
      <c r="U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" s="222" t="s">
        <v>27</v>
      </c>
      <c r="W92" s="222" t="s">
        <v>27</v>
      </c>
      <c r="X92" s="333"/>
      <c r="Y92" s="68"/>
      <c r="Z92" s="190"/>
      <c r="AA92" s="190"/>
      <c r="GA92" s="68"/>
    </row>
    <row r="93" spans="1:183" s="67" customFormat="1" ht="83.4" customHeight="1" x14ac:dyDescent="0.35">
      <c r="A93" s="67" t="s">
        <v>2495</v>
      </c>
      <c r="B93" s="338" t="s">
        <v>176</v>
      </c>
      <c r="C93" s="14" t="s">
        <v>177</v>
      </c>
      <c r="D93" s="256" t="s">
        <v>178</v>
      </c>
      <c r="E93" s="287" t="s">
        <v>204</v>
      </c>
      <c r="F93" s="51" t="s">
        <v>205</v>
      </c>
      <c r="G93" s="37">
        <v>25000</v>
      </c>
      <c r="H93" s="37">
        <f>SUM(J93+K93+L93+M93+N93)</f>
        <v>25000</v>
      </c>
      <c r="I93" s="93">
        <f>(J93+K93+L93+M93)/H93</f>
        <v>1</v>
      </c>
      <c r="J93" s="37">
        <v>21250</v>
      </c>
      <c r="K93" s="37">
        <v>3750</v>
      </c>
      <c r="L93" s="37">
        <v>0</v>
      </c>
      <c r="M93" s="37">
        <v>0</v>
      </c>
      <c r="N93" s="37">
        <v>0</v>
      </c>
      <c r="O93" s="222" t="s">
        <v>27</v>
      </c>
      <c r="P93" s="252" t="e">
        <f>YEAR(#REF!)</f>
        <v>#REF!</v>
      </c>
      <c r="Q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" s="252" t="e">
        <f>YEAR(O93)</f>
        <v>#VALUE!</v>
      </c>
      <c r="S93" s="340" t="e">
        <f>IF(MONTH(O93)=1,"JANVIER",IF(MONTH(O93)=2,"FEVRIER",IF(MONTH(O93)=3,"MARS",IF(MONTH(O93)=4,"AVRIL",IF(MONTH(O93)=5,"MAI",IF(MONTH(O93)=6,"JUIN",IF(MONTH(O93)=7,"JUILLET",IF(MONTH(O93)=8,"AOUT",IF(MONTH(O93)=9,"SEPTEMBRE",IF(MONTH(O93)=10,"OCTOBRE",IF(MONTH(4)=11,"NOVEMBRE",IF(MONTH(#REF!)=12,"DECEMBRE"))))))))))))</f>
        <v>#VALUE!</v>
      </c>
      <c r="T93" s="252" t="e">
        <f>YEAR(#REF!)</f>
        <v>#REF!</v>
      </c>
      <c r="U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" s="222" t="s">
        <v>27</v>
      </c>
      <c r="W93" s="222" t="s">
        <v>27</v>
      </c>
      <c r="X93" s="333"/>
      <c r="Y93" s="68"/>
      <c r="Z93" s="190"/>
      <c r="AA93" s="190"/>
      <c r="GA93" s="68"/>
    </row>
    <row r="94" spans="1:183" s="67" customFormat="1" ht="65.400000000000006" customHeight="1" x14ac:dyDescent="0.35">
      <c r="A94" s="67" t="s">
        <v>2495</v>
      </c>
      <c r="B94" s="338" t="s">
        <v>176</v>
      </c>
      <c r="C94" s="14" t="s">
        <v>177</v>
      </c>
      <c r="D94" s="256" t="s">
        <v>178</v>
      </c>
      <c r="E94" s="287" t="s">
        <v>206</v>
      </c>
      <c r="F94" s="51" t="s">
        <v>205</v>
      </c>
      <c r="G94" s="37">
        <v>34923.339999999997</v>
      </c>
      <c r="H94" s="37">
        <f>SUM(J94+K94+L94+M94+N94)</f>
        <v>34578.339999999997</v>
      </c>
      <c r="I94" s="93">
        <f>(J94+K94+L94+M94)/H94</f>
        <v>0.89999982648097054</v>
      </c>
      <c r="J94" s="37">
        <v>26452.42</v>
      </c>
      <c r="K94" s="37">
        <v>4668.08</v>
      </c>
      <c r="L94" s="37">
        <v>0</v>
      </c>
      <c r="M94" s="37">
        <v>0</v>
      </c>
      <c r="N94" s="37">
        <v>3457.84</v>
      </c>
      <c r="O94" s="222" t="s">
        <v>27</v>
      </c>
      <c r="P94" s="252" t="e">
        <f>YEAR(#REF!)</f>
        <v>#REF!</v>
      </c>
      <c r="Q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" s="252" t="e">
        <f>YEAR(O94)</f>
        <v>#VALUE!</v>
      </c>
      <c r="S94" s="340" t="e">
        <f>IF(MONTH(O94)=1,"JANVIER",IF(MONTH(O94)=2,"FEVRIER",IF(MONTH(O94)=3,"MARS",IF(MONTH(O94)=4,"AVRIL",IF(MONTH(O94)=5,"MAI",IF(MONTH(O94)=6,"JUIN",IF(MONTH(O94)=7,"JUILLET",IF(MONTH(O94)=8,"AOUT",IF(MONTH(O94)=9,"SEPTEMBRE",IF(MONTH(O94)=10,"OCTOBRE",IF(MONTH(4)=11,"NOVEMBRE",IF(MONTH(#REF!)=12,"DECEMBRE"))))))))))))</f>
        <v>#VALUE!</v>
      </c>
      <c r="T94" s="252" t="e">
        <f>YEAR(#REF!)</f>
        <v>#REF!</v>
      </c>
      <c r="U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" s="317" t="s">
        <v>27</v>
      </c>
      <c r="W94" s="317" t="s">
        <v>27</v>
      </c>
      <c r="X94" s="333"/>
      <c r="Y94" s="68"/>
      <c r="Z94" s="190"/>
      <c r="AA94" s="190"/>
      <c r="GA94" s="68"/>
    </row>
    <row r="95" spans="1:183" s="67" customFormat="1" ht="77.400000000000006" customHeight="1" x14ac:dyDescent="0.35">
      <c r="A95" s="67" t="s">
        <v>2495</v>
      </c>
      <c r="B95" s="255" t="s">
        <v>176</v>
      </c>
      <c r="C95" s="14" t="s">
        <v>177</v>
      </c>
      <c r="D95" s="256" t="s">
        <v>178</v>
      </c>
      <c r="E95" s="14" t="s">
        <v>207</v>
      </c>
      <c r="F95" s="349" t="s">
        <v>208</v>
      </c>
      <c r="G95" s="264">
        <v>26281.03</v>
      </c>
      <c r="H95" s="250">
        <v>26281.03</v>
      </c>
      <c r="I95" s="350">
        <v>0.74999838286398979</v>
      </c>
      <c r="J95" s="15">
        <v>16754.12</v>
      </c>
      <c r="K95" s="15">
        <v>2956.61</v>
      </c>
      <c r="L95" s="15">
        <v>0</v>
      </c>
      <c r="M95" s="15">
        <v>0</v>
      </c>
      <c r="N95" s="15">
        <v>6570.3</v>
      </c>
      <c r="O95" s="222" t="s">
        <v>27</v>
      </c>
      <c r="P95" s="252" t="e">
        <f>YEAR(#REF!)</f>
        <v>#REF!</v>
      </c>
      <c r="Q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" s="252" t="e">
        <f>YEAR(O95)</f>
        <v>#VALUE!</v>
      </c>
      <c r="S95" s="340" t="e">
        <f>IF(MONTH(O95)=1,"JANVIER",IF(MONTH(O95)=2,"FEVRIER",IF(MONTH(O95)=3,"MARS",IF(MONTH(O95)=4,"AVRIL",IF(MONTH(O95)=5,"MAI",IF(MONTH(O95)=6,"JUIN",IF(MONTH(O95)=7,"JUILLET",IF(MONTH(O95)=8,"AOUT",IF(MONTH(O95)=9,"SEPTEMBRE",IF(MONTH(O95)=10,"OCTOBRE",IF(MONTH(4)=11,"NOVEMBRE",IF(MONTH(#REF!)=12,"DECEMBRE"))))))))))))</f>
        <v>#VALUE!</v>
      </c>
      <c r="T95" s="252" t="e">
        <f>YEAR(#REF!)</f>
        <v>#REF!</v>
      </c>
      <c r="U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" s="222" t="s">
        <v>27</v>
      </c>
      <c r="W95" s="222" t="s">
        <v>27</v>
      </c>
      <c r="X95" s="330"/>
      <c r="Y95" s="165"/>
      <c r="Z95" s="190"/>
      <c r="AA95" s="190"/>
      <c r="GA95" s="68"/>
    </row>
    <row r="96" spans="1:183" s="67" customFormat="1" ht="83.15" customHeight="1" x14ac:dyDescent="0.35">
      <c r="A96" s="67" t="s">
        <v>2495</v>
      </c>
      <c r="B96" s="255" t="s">
        <v>176</v>
      </c>
      <c r="C96" s="14" t="s">
        <v>177</v>
      </c>
      <c r="D96" s="256" t="s">
        <v>178</v>
      </c>
      <c r="E96" s="14" t="s">
        <v>209</v>
      </c>
      <c r="F96" s="349" t="s">
        <v>208</v>
      </c>
      <c r="G96" s="264">
        <v>25000</v>
      </c>
      <c r="H96" s="250">
        <v>25000</v>
      </c>
      <c r="I96" s="350">
        <v>1</v>
      </c>
      <c r="J96" s="15">
        <v>21250</v>
      </c>
      <c r="K96" s="15">
        <v>3750</v>
      </c>
      <c r="L96" s="15">
        <v>0</v>
      </c>
      <c r="M96" s="15">
        <v>0</v>
      </c>
      <c r="N96" s="15">
        <v>0</v>
      </c>
      <c r="O96" s="222" t="s">
        <v>27</v>
      </c>
      <c r="P96" s="252" t="e">
        <f>YEAR(#REF!)</f>
        <v>#REF!</v>
      </c>
      <c r="Q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" s="252" t="e">
        <f>YEAR(O96)</f>
        <v>#VALUE!</v>
      </c>
      <c r="S96" s="340" t="e">
        <f>IF(MONTH(O96)=1,"JANVIER",IF(MONTH(O96)=2,"FEVRIER",IF(MONTH(O96)=3,"MARS",IF(MONTH(O96)=4,"AVRIL",IF(MONTH(O96)=5,"MAI",IF(MONTH(O96)=6,"JUIN",IF(MONTH(O96)=7,"JUILLET",IF(MONTH(O96)=8,"AOUT",IF(MONTH(O96)=9,"SEPTEMBRE",IF(MONTH(O96)=10,"OCTOBRE",IF(MONTH(4)=11,"NOVEMBRE",IF(MONTH(#REF!)=12,"DECEMBRE"))))))))))))</f>
        <v>#VALUE!</v>
      </c>
      <c r="T96" s="252" t="e">
        <f>YEAR(#REF!)</f>
        <v>#REF!</v>
      </c>
      <c r="U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" s="222" t="s">
        <v>27</v>
      </c>
      <c r="W96" s="222" t="s">
        <v>27</v>
      </c>
      <c r="X96" s="330"/>
      <c r="Y96" s="165"/>
      <c r="Z96" s="190"/>
      <c r="AA96" s="190"/>
      <c r="GA96" s="68"/>
    </row>
    <row r="97" spans="1:183" s="67" customFormat="1" ht="70.5" customHeight="1" x14ac:dyDescent="0.35">
      <c r="A97" s="67" t="s">
        <v>2495</v>
      </c>
      <c r="B97" s="338" t="s">
        <v>176</v>
      </c>
      <c r="C97" s="14" t="s">
        <v>177</v>
      </c>
      <c r="D97" s="256" t="s">
        <v>178</v>
      </c>
      <c r="E97" s="287" t="s">
        <v>210</v>
      </c>
      <c r="F97" s="51" t="s">
        <v>211</v>
      </c>
      <c r="G97" s="290">
        <v>25000</v>
      </c>
      <c r="H97" s="290">
        <f>J97+K97+L97+M97+N97</f>
        <v>25000</v>
      </c>
      <c r="I97" s="93">
        <f t="shared" ref="I97:I130" si="4">(J97+K97+L97+M97)/H97</f>
        <v>1</v>
      </c>
      <c r="J97" s="290">
        <v>21250</v>
      </c>
      <c r="K97" s="290">
        <v>3750</v>
      </c>
      <c r="L97" s="290">
        <v>0</v>
      </c>
      <c r="M97" s="290">
        <v>0</v>
      </c>
      <c r="N97" s="290">
        <v>0</v>
      </c>
      <c r="O97" s="222" t="s">
        <v>27</v>
      </c>
      <c r="P97" s="252" t="e">
        <f>YEAR(#REF!)</f>
        <v>#REF!</v>
      </c>
      <c r="Q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" s="252" t="e">
        <f>YEAR(O97)</f>
        <v>#VALUE!</v>
      </c>
      <c r="S97" s="340" t="e">
        <f>IF(MONTH(O97)=1,"JANVIER",IF(MONTH(O97)=2,"FEVRIER",IF(MONTH(O97)=3,"MARS",IF(MONTH(O97)=4,"AVRIL",IF(MONTH(O97)=5,"MAI",IF(MONTH(O97)=6,"JUIN",IF(MONTH(O97)=7,"JUILLET",IF(MONTH(O97)=8,"AOUT",IF(MONTH(O97)=9,"SEPTEMBRE",IF(MONTH(O97)=10,"OCTOBRE",IF(MONTH(4)=11,"NOVEMBRE",IF(MONTH(#REF!)=12,"DECEMBRE"))))))))))))</f>
        <v>#VALUE!</v>
      </c>
      <c r="T97" s="252" t="e">
        <f>YEAR(#REF!)</f>
        <v>#REF!</v>
      </c>
      <c r="U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" s="222" t="s">
        <v>27</v>
      </c>
      <c r="W97" s="222" t="s">
        <v>27</v>
      </c>
      <c r="X97" s="334"/>
      <c r="Z97" s="190"/>
      <c r="AA97" s="190"/>
      <c r="GA97" s="68"/>
    </row>
    <row r="98" spans="1:183" s="351" customFormat="1" ht="138" customHeight="1" x14ac:dyDescent="0.35">
      <c r="A98" s="67" t="s">
        <v>2495</v>
      </c>
      <c r="B98" s="338" t="s">
        <v>176</v>
      </c>
      <c r="C98" s="14" t="s">
        <v>177</v>
      </c>
      <c r="D98" s="256" t="s">
        <v>178</v>
      </c>
      <c r="E98" s="287" t="s">
        <v>212</v>
      </c>
      <c r="F98" s="51" t="s">
        <v>213</v>
      </c>
      <c r="G98" s="290">
        <v>76523.44</v>
      </c>
      <c r="H98" s="290">
        <f>J98+K98+L98+M98+N98</f>
        <v>76473.440000000002</v>
      </c>
      <c r="I98" s="93">
        <f t="shared" si="4"/>
        <v>0.74999986923564566</v>
      </c>
      <c r="J98" s="290">
        <v>48751.81</v>
      </c>
      <c r="K98" s="290">
        <v>8603.26</v>
      </c>
      <c r="L98" s="290">
        <v>0</v>
      </c>
      <c r="M98" s="290">
        <v>0</v>
      </c>
      <c r="N98" s="290">
        <v>19118.37</v>
      </c>
      <c r="O98" s="222" t="s">
        <v>27</v>
      </c>
      <c r="P98" s="252" t="e">
        <f>YEAR(#REF!)</f>
        <v>#REF!</v>
      </c>
      <c r="Q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" s="252" t="e">
        <f>YEAR(O98)</f>
        <v>#VALUE!</v>
      </c>
      <c r="S98" s="340" t="e">
        <f>IF(MONTH(O98)=1,"JANVIER",IF(MONTH(O98)=2,"FEVRIER",IF(MONTH(O98)=3,"MARS",IF(MONTH(O98)=4,"AVRIL",IF(MONTH(O98)=5,"MAI",IF(MONTH(O98)=6,"JUIN",IF(MONTH(O98)=7,"JUILLET",IF(MONTH(O98)=8,"AOUT",IF(MONTH(O98)=9,"SEPTEMBRE",IF(MONTH(O98)=10,"OCTOBRE",IF(MONTH(4)=11,"NOVEMBRE",IF(MONTH(#REF!)=12,"DECEMBRE"))))))))))))</f>
        <v>#VALUE!</v>
      </c>
      <c r="T98" s="252" t="e">
        <f>YEAR(#REF!)</f>
        <v>#REF!</v>
      </c>
      <c r="U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" s="222" t="s">
        <v>27</v>
      </c>
      <c r="W98" s="222" t="s">
        <v>27</v>
      </c>
      <c r="X98" s="348"/>
      <c r="Z98" s="352"/>
      <c r="AA98" s="352"/>
      <c r="GA98" s="353"/>
    </row>
    <row r="99" spans="1:183" s="67" customFormat="1" ht="101.15" customHeight="1" x14ac:dyDescent="0.35">
      <c r="A99" s="67" t="s">
        <v>2495</v>
      </c>
      <c r="B99" s="338" t="s">
        <v>176</v>
      </c>
      <c r="C99" s="14" t="s">
        <v>177</v>
      </c>
      <c r="D99" s="256" t="s">
        <v>178</v>
      </c>
      <c r="E99" s="287" t="s">
        <v>214</v>
      </c>
      <c r="F99" s="51" t="s">
        <v>213</v>
      </c>
      <c r="G99" s="290">
        <v>25000</v>
      </c>
      <c r="H99" s="290">
        <f>J99+K99+L99+M99+N99</f>
        <v>25000</v>
      </c>
      <c r="I99" s="93">
        <f t="shared" si="4"/>
        <v>1</v>
      </c>
      <c r="J99" s="290">
        <v>21250</v>
      </c>
      <c r="K99" s="290">
        <v>3750</v>
      </c>
      <c r="L99" s="290">
        <v>0</v>
      </c>
      <c r="M99" s="290">
        <v>0</v>
      </c>
      <c r="N99" s="290">
        <v>0</v>
      </c>
      <c r="O99" s="222" t="s">
        <v>27</v>
      </c>
      <c r="P99" s="252" t="e">
        <f>YEAR(#REF!)</f>
        <v>#REF!</v>
      </c>
      <c r="Q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" s="252" t="e">
        <f>YEAR(O99)</f>
        <v>#VALUE!</v>
      </c>
      <c r="S99" s="340" t="e">
        <f>IF(MONTH(O99)=1,"JANVIER",IF(MONTH(O99)=2,"FEVRIER",IF(MONTH(O99)=3,"MARS",IF(MONTH(O99)=4,"AVRIL",IF(MONTH(O99)=5,"MAI",IF(MONTH(O99)=6,"JUIN",IF(MONTH(O99)=7,"JUILLET",IF(MONTH(O99)=8,"AOUT",IF(MONTH(O99)=9,"SEPTEMBRE",IF(MONTH(O99)=10,"OCTOBRE",IF(MONTH(4)=11,"NOVEMBRE",IF(MONTH(#REF!)=12,"DECEMBRE"))))))))))))</f>
        <v>#VALUE!</v>
      </c>
      <c r="T99" s="252" t="e">
        <f>YEAR(#REF!)</f>
        <v>#REF!</v>
      </c>
      <c r="U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" s="222" t="s">
        <v>27</v>
      </c>
      <c r="W99" s="222" t="s">
        <v>27</v>
      </c>
      <c r="X99" s="334"/>
      <c r="Z99" s="190"/>
      <c r="AA99" s="190"/>
      <c r="GA99" s="68"/>
    </row>
    <row r="100" spans="1:183" s="67" customFormat="1" ht="99.65" customHeight="1" x14ac:dyDescent="0.35">
      <c r="A100" s="67" t="s">
        <v>2495</v>
      </c>
      <c r="B100" s="338" t="s">
        <v>176</v>
      </c>
      <c r="C100" s="14" t="s">
        <v>177</v>
      </c>
      <c r="D100" s="256" t="s">
        <v>178</v>
      </c>
      <c r="E100" s="287" t="s">
        <v>215</v>
      </c>
      <c r="F100" s="51" t="s">
        <v>216</v>
      </c>
      <c r="G100" s="290">
        <v>25000</v>
      </c>
      <c r="H100" s="290">
        <f>J100+K100+L100+M100+N100</f>
        <v>25000</v>
      </c>
      <c r="I100" s="93">
        <f t="shared" si="4"/>
        <v>1</v>
      </c>
      <c r="J100" s="290">
        <v>21250</v>
      </c>
      <c r="K100" s="290">
        <v>3750</v>
      </c>
      <c r="L100" s="290">
        <v>0</v>
      </c>
      <c r="M100" s="290">
        <v>0</v>
      </c>
      <c r="N100" s="290">
        <v>0</v>
      </c>
      <c r="O100" s="222" t="s">
        <v>27</v>
      </c>
      <c r="P100" s="252" t="e">
        <f>YEAR(#REF!)</f>
        <v>#REF!</v>
      </c>
      <c r="Q1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" s="252" t="e">
        <f>YEAR(O100)</f>
        <v>#VALUE!</v>
      </c>
      <c r="S100" s="340" t="e">
        <f>IF(MONTH(O100)=1,"JANVIER",IF(MONTH(O100)=2,"FEVRIER",IF(MONTH(O100)=3,"MARS",IF(MONTH(O100)=4,"AVRIL",IF(MONTH(O100)=5,"MAI",IF(MONTH(O100)=6,"JUIN",IF(MONTH(O100)=7,"JUILLET",IF(MONTH(O100)=8,"AOUT",IF(MONTH(O100)=9,"SEPTEMBRE",IF(MONTH(O100)=10,"OCTOBRE",IF(MONTH(4)=11,"NOVEMBRE",IF(MONTH(#REF!)=12,"DECEMBRE"))))))))))))</f>
        <v>#VALUE!</v>
      </c>
      <c r="T100" s="252" t="e">
        <f>YEAR(#REF!)</f>
        <v>#REF!</v>
      </c>
      <c r="U1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" s="222" t="s">
        <v>27</v>
      </c>
      <c r="W100" s="222" t="s">
        <v>27</v>
      </c>
      <c r="X100" s="334"/>
      <c r="Z100" s="190"/>
      <c r="AA100" s="190"/>
      <c r="GA100" s="68"/>
    </row>
    <row r="101" spans="1:183" s="67" customFormat="1" ht="135.65" customHeight="1" x14ac:dyDescent="0.35">
      <c r="A101" s="67" t="s">
        <v>2495</v>
      </c>
      <c r="B101" s="338" t="s">
        <v>176</v>
      </c>
      <c r="C101" s="14" t="s">
        <v>177</v>
      </c>
      <c r="D101" s="256" t="s">
        <v>178</v>
      </c>
      <c r="E101" s="14" t="s">
        <v>217</v>
      </c>
      <c r="F101" s="12" t="s">
        <v>218</v>
      </c>
      <c r="G101" s="290">
        <v>25000</v>
      </c>
      <c r="H101" s="290">
        <f>J101+K101+L101+M101+N101</f>
        <v>25000</v>
      </c>
      <c r="I101" s="93">
        <f t="shared" si="4"/>
        <v>1</v>
      </c>
      <c r="J101" s="290">
        <v>21250</v>
      </c>
      <c r="K101" s="290">
        <v>3750</v>
      </c>
      <c r="L101" s="290">
        <v>0</v>
      </c>
      <c r="M101" s="290">
        <v>0</v>
      </c>
      <c r="N101" s="290">
        <v>0</v>
      </c>
      <c r="O101" s="222" t="s">
        <v>27</v>
      </c>
      <c r="P101" s="252" t="e">
        <f>YEAR(#REF!)</f>
        <v>#REF!</v>
      </c>
      <c r="Q1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" s="252" t="e">
        <f>YEAR(O101)</f>
        <v>#VALUE!</v>
      </c>
      <c r="S101" s="340" t="e">
        <f>IF(MONTH(O101)=1,"JANVIER",IF(MONTH(O101)=2,"FEVRIER",IF(MONTH(O101)=3,"MARS",IF(MONTH(O101)=4,"AVRIL",IF(MONTH(O101)=5,"MAI",IF(MONTH(O101)=6,"JUIN",IF(MONTH(O101)=7,"JUILLET",IF(MONTH(O101)=8,"AOUT",IF(MONTH(O101)=9,"SEPTEMBRE",IF(MONTH(O101)=10,"OCTOBRE",IF(MONTH(4)=11,"NOVEMBRE",IF(MONTH(#REF!)=12,"DECEMBRE"))))))))))))</f>
        <v>#VALUE!</v>
      </c>
      <c r="T101" s="252" t="e">
        <f>YEAR(#REF!)</f>
        <v>#REF!</v>
      </c>
      <c r="U1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" s="222" t="s">
        <v>27</v>
      </c>
      <c r="W101" s="222" t="s">
        <v>27</v>
      </c>
      <c r="X101" s="334"/>
      <c r="Z101" s="190"/>
      <c r="AA101" s="190"/>
      <c r="GA101" s="68"/>
    </row>
    <row r="102" spans="1:183" s="67" customFormat="1" ht="76.5" customHeight="1" x14ac:dyDescent="0.35">
      <c r="A102" s="67" t="s">
        <v>2495</v>
      </c>
      <c r="B102" s="354" t="s">
        <v>176</v>
      </c>
      <c r="C102" s="14" t="s">
        <v>177</v>
      </c>
      <c r="D102" s="256" t="s">
        <v>178</v>
      </c>
      <c r="E102" s="14" t="s">
        <v>219</v>
      </c>
      <c r="F102" s="12" t="s">
        <v>220</v>
      </c>
      <c r="G102" s="15">
        <v>25000</v>
      </c>
      <c r="H102" s="15">
        <f>J102+K102+L102+M102+N102</f>
        <v>25000</v>
      </c>
      <c r="I102" s="265">
        <f t="shared" si="4"/>
        <v>1</v>
      </c>
      <c r="J102" s="15">
        <v>21250</v>
      </c>
      <c r="K102" s="15">
        <v>3750</v>
      </c>
      <c r="L102" s="15">
        <v>0</v>
      </c>
      <c r="M102" s="15">
        <v>0</v>
      </c>
      <c r="N102" s="15">
        <v>0</v>
      </c>
      <c r="O102" s="222" t="s">
        <v>27</v>
      </c>
      <c r="P102" s="252" t="e">
        <f>YEAR(#REF!)</f>
        <v>#REF!</v>
      </c>
      <c r="Q1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" s="252" t="e">
        <f>YEAR(O102)</f>
        <v>#VALUE!</v>
      </c>
      <c r="S102" s="340" t="e">
        <f>IF(MONTH(O102)=1,"JANVIER",IF(MONTH(O102)=2,"FEVRIER",IF(MONTH(O102)=3,"MARS",IF(MONTH(O102)=4,"AVRIL",IF(MONTH(O102)=5,"MAI",IF(MONTH(O102)=6,"JUIN",IF(MONTH(O102)=7,"JUILLET",IF(MONTH(O102)=8,"AOUT",IF(MONTH(O102)=9,"SEPTEMBRE",IF(MONTH(O102)=10,"OCTOBRE",IF(MONTH(4)=11,"NOVEMBRE",IF(MONTH(#REF!)=12,"DECEMBRE"))))))))))))</f>
        <v>#VALUE!</v>
      </c>
      <c r="T102" s="252" t="e">
        <f>YEAR(#REF!)</f>
        <v>#REF!</v>
      </c>
      <c r="U1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" s="222" t="s">
        <v>27</v>
      </c>
      <c r="W102" s="222" t="s">
        <v>27</v>
      </c>
      <c r="X102" s="335"/>
      <c r="Y102" s="215"/>
      <c r="Z102" s="190"/>
      <c r="AA102" s="190"/>
      <c r="GA102" s="68"/>
    </row>
    <row r="103" spans="1:183" s="67" customFormat="1" ht="74.150000000000006" customHeight="1" x14ac:dyDescent="0.35">
      <c r="A103" s="67" t="s">
        <v>2495</v>
      </c>
      <c r="B103" s="354" t="s">
        <v>176</v>
      </c>
      <c r="C103" s="14" t="s">
        <v>177</v>
      </c>
      <c r="D103" s="256" t="s">
        <v>178</v>
      </c>
      <c r="E103" s="14" t="s">
        <v>221</v>
      </c>
      <c r="F103" s="12" t="s">
        <v>222</v>
      </c>
      <c r="G103" s="15">
        <v>101951.96</v>
      </c>
      <c r="H103" s="15">
        <f>J103+K103+L103+M103+N103</f>
        <v>101951.96</v>
      </c>
      <c r="I103" s="265">
        <f t="shared" si="4"/>
        <v>1</v>
      </c>
      <c r="J103" s="15">
        <v>86659.16</v>
      </c>
      <c r="K103" s="15">
        <v>15292.8</v>
      </c>
      <c r="L103" s="15">
        <v>0</v>
      </c>
      <c r="M103" s="15">
        <v>0</v>
      </c>
      <c r="N103" s="15">
        <v>0</v>
      </c>
      <c r="O103" s="222" t="s">
        <v>27</v>
      </c>
      <c r="P103" s="252" t="e">
        <f>YEAR(#REF!)</f>
        <v>#REF!</v>
      </c>
      <c r="Q1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3" s="252" t="e">
        <f>YEAR(O103)</f>
        <v>#VALUE!</v>
      </c>
      <c r="S103" s="340" t="e">
        <f>IF(MONTH(O103)=1,"JANVIER",IF(MONTH(O103)=2,"FEVRIER",IF(MONTH(O103)=3,"MARS",IF(MONTH(O103)=4,"AVRIL",IF(MONTH(O103)=5,"MAI",IF(MONTH(O103)=6,"JUIN",IF(MONTH(O103)=7,"JUILLET",IF(MONTH(O103)=8,"AOUT",IF(MONTH(O103)=9,"SEPTEMBRE",IF(MONTH(O103)=10,"OCTOBRE",IF(MONTH(4)=11,"NOVEMBRE",IF(MONTH(#REF!)=12,"DECEMBRE"))))))))))))</f>
        <v>#VALUE!</v>
      </c>
      <c r="T103" s="252" t="e">
        <f>YEAR(#REF!)</f>
        <v>#REF!</v>
      </c>
      <c r="U1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3" s="222" t="s">
        <v>27</v>
      </c>
      <c r="W103" s="222" t="s">
        <v>27</v>
      </c>
      <c r="X103" s="335"/>
      <c r="Y103" s="215"/>
      <c r="Z103" s="190"/>
      <c r="AA103" s="190"/>
      <c r="GA103" s="68"/>
    </row>
    <row r="104" spans="1:183" s="67" customFormat="1" ht="45.9" customHeight="1" x14ac:dyDescent="0.35">
      <c r="A104" s="67" t="s">
        <v>2495</v>
      </c>
      <c r="B104" s="355" t="s">
        <v>176</v>
      </c>
      <c r="C104" s="14" t="s">
        <v>177</v>
      </c>
      <c r="D104" s="256" t="s">
        <v>178</v>
      </c>
      <c r="E104" s="306" t="s">
        <v>223</v>
      </c>
      <c r="F104" s="12" t="s">
        <v>224</v>
      </c>
      <c r="G104" s="15">
        <v>69857.3</v>
      </c>
      <c r="H104" s="15">
        <f>J104+K104+L104+M104+N104</f>
        <v>69357.299999999988</v>
      </c>
      <c r="I104" s="265">
        <f t="shared" si="4"/>
        <v>0.74999747683372919</v>
      </c>
      <c r="J104" s="15">
        <v>44215.13</v>
      </c>
      <c r="K104" s="15">
        <v>7802.67</v>
      </c>
      <c r="L104" s="15">
        <v>0</v>
      </c>
      <c r="M104" s="15">
        <v>0</v>
      </c>
      <c r="N104" s="15">
        <v>17339.5</v>
      </c>
      <c r="O104" s="222" t="s">
        <v>27</v>
      </c>
      <c r="P104" s="252" t="e">
        <f>YEAR(#REF!)</f>
        <v>#REF!</v>
      </c>
      <c r="Q1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4" s="252" t="e">
        <f>YEAR(O104)</f>
        <v>#VALUE!</v>
      </c>
      <c r="S104" s="340" t="e">
        <f>IF(MONTH(O104)=1,"JANVIER",IF(MONTH(O104)=2,"FEVRIER",IF(MONTH(O104)=3,"MARS",IF(MONTH(O104)=4,"AVRIL",IF(MONTH(O104)=5,"MAI",IF(MONTH(O104)=6,"JUIN",IF(MONTH(O104)=7,"JUILLET",IF(MONTH(O104)=8,"AOUT",IF(MONTH(O104)=9,"SEPTEMBRE",IF(MONTH(O104)=10,"OCTOBRE",IF(MONTH(4)=11,"NOVEMBRE",IF(MONTH(#REF!)=12,"DECEMBRE"))))))))))))</f>
        <v>#VALUE!</v>
      </c>
      <c r="T104" s="252" t="e">
        <f>YEAR(#REF!)</f>
        <v>#REF!</v>
      </c>
      <c r="U1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4" s="317" t="s">
        <v>27</v>
      </c>
      <c r="W104" s="317" t="s">
        <v>27</v>
      </c>
      <c r="X104" s="356"/>
      <c r="Y104" s="234"/>
      <c r="Z104" s="190"/>
      <c r="AA104" s="190"/>
      <c r="GA104" s="68"/>
    </row>
    <row r="105" spans="1:183" s="67" customFormat="1" ht="80.150000000000006" customHeight="1" x14ac:dyDescent="0.35">
      <c r="A105" s="67" t="s">
        <v>2495</v>
      </c>
      <c r="B105" s="355" t="s">
        <v>176</v>
      </c>
      <c r="C105" s="14" t="s">
        <v>177</v>
      </c>
      <c r="D105" s="256" t="s">
        <v>178</v>
      </c>
      <c r="E105" s="358" t="s">
        <v>225</v>
      </c>
      <c r="F105" s="12" t="s">
        <v>211</v>
      </c>
      <c r="G105" s="290">
        <v>18323.75</v>
      </c>
      <c r="H105" s="290">
        <f>J105+K105+L105+M105+N105</f>
        <v>18323.75</v>
      </c>
      <c r="I105" s="93">
        <f t="shared" si="4"/>
        <v>0.79999235964254045</v>
      </c>
      <c r="J105" s="290">
        <v>12460.03</v>
      </c>
      <c r="K105" s="290">
        <v>1189.19</v>
      </c>
      <c r="L105" s="290">
        <v>0</v>
      </c>
      <c r="M105" s="290">
        <v>1009.64</v>
      </c>
      <c r="N105" s="290">
        <v>3664.89</v>
      </c>
      <c r="O105" s="222" t="s">
        <v>27</v>
      </c>
      <c r="P105" s="252" t="e">
        <f>YEAR(#REF!)</f>
        <v>#REF!</v>
      </c>
      <c r="Q1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5" s="252" t="e">
        <f>YEAR(O105)</f>
        <v>#VALUE!</v>
      </c>
      <c r="S105" s="340" t="e">
        <f>IF(MONTH(O105)=1,"JANVIER",IF(MONTH(O105)=2,"FEVRIER",IF(MONTH(O105)=3,"MARS",IF(MONTH(O105)=4,"AVRIL",IF(MONTH(O105)=5,"MAI",IF(MONTH(O105)=6,"JUIN",IF(MONTH(O105)=7,"JUILLET",IF(MONTH(O105)=8,"AOUT",IF(MONTH(O105)=9,"SEPTEMBRE",IF(MONTH(O105)=10,"OCTOBRE",IF(MONTH(4)=11,"NOVEMBRE",IF(MONTH(#REF!)=12,"DECEMBRE"))))))))))))</f>
        <v>#VALUE!</v>
      </c>
      <c r="T105" s="252" t="e">
        <f>YEAR(#REF!)</f>
        <v>#REF!</v>
      </c>
      <c r="U1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5" s="222" t="s">
        <v>27</v>
      </c>
      <c r="W105" s="222" t="s">
        <v>27</v>
      </c>
      <c r="X105" s="359"/>
      <c r="Y105" s="214"/>
      <c r="Z105" s="190"/>
      <c r="AA105" s="190"/>
      <c r="GA105" s="68"/>
    </row>
    <row r="106" spans="1:183" s="67" customFormat="1" ht="48.65" customHeight="1" x14ac:dyDescent="0.35">
      <c r="A106" s="67" t="s">
        <v>2495</v>
      </c>
      <c r="B106" s="355" t="s">
        <v>176</v>
      </c>
      <c r="C106" s="14" t="s">
        <v>177</v>
      </c>
      <c r="D106" s="256" t="s">
        <v>178</v>
      </c>
      <c r="E106" s="360" t="s">
        <v>226</v>
      </c>
      <c r="F106" s="51" t="s">
        <v>227</v>
      </c>
      <c r="G106" s="290">
        <v>143824.14000000001</v>
      </c>
      <c r="H106" s="290">
        <f>J106+K106+L106+M106+N106</f>
        <v>118555.76999999999</v>
      </c>
      <c r="I106" s="93">
        <f t="shared" si="4"/>
        <v>0.3999995951272553</v>
      </c>
      <c r="J106" s="290">
        <v>40308.92</v>
      </c>
      <c r="K106" s="290">
        <v>7113.34</v>
      </c>
      <c r="L106" s="290">
        <v>0</v>
      </c>
      <c r="M106" s="290">
        <v>0</v>
      </c>
      <c r="N106" s="290">
        <v>71133.509999999995</v>
      </c>
      <c r="O106" s="222" t="s">
        <v>27</v>
      </c>
      <c r="P106" s="252" t="e">
        <f>YEAR(#REF!)</f>
        <v>#REF!</v>
      </c>
      <c r="Q1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6" s="252" t="e">
        <f>YEAR(O106)</f>
        <v>#VALUE!</v>
      </c>
      <c r="S106" s="340" t="e">
        <f>IF(MONTH(O106)=1,"JANVIER",IF(MONTH(O106)=2,"FEVRIER",IF(MONTH(O106)=3,"MARS",IF(MONTH(O106)=4,"AVRIL",IF(MONTH(O106)=5,"MAI",IF(MONTH(O106)=6,"JUIN",IF(MONTH(O106)=7,"JUILLET",IF(MONTH(O106)=8,"AOUT",IF(MONTH(O106)=9,"SEPTEMBRE",IF(MONTH(O106)=10,"OCTOBRE",IF(MONTH(4)=11,"NOVEMBRE",IF(MONTH(#REF!)=12,"DECEMBRE"))))))))))))</f>
        <v>#VALUE!</v>
      </c>
      <c r="T106" s="252" t="e">
        <f>YEAR(#REF!)</f>
        <v>#REF!</v>
      </c>
      <c r="U1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6" s="222" t="s">
        <v>27</v>
      </c>
      <c r="W106" s="222" t="s">
        <v>27</v>
      </c>
      <c r="X106" s="359"/>
      <c r="Y106" s="214"/>
      <c r="Z106" s="190"/>
      <c r="AA106" s="190"/>
      <c r="GA106" s="68"/>
    </row>
    <row r="107" spans="1:183" s="67" customFormat="1" ht="93.65" customHeight="1" x14ac:dyDescent="0.35">
      <c r="A107" s="67" t="s">
        <v>2495</v>
      </c>
      <c r="B107" s="355" t="s">
        <v>176</v>
      </c>
      <c r="C107" s="14" t="s">
        <v>177</v>
      </c>
      <c r="D107" s="256" t="s">
        <v>178</v>
      </c>
      <c r="E107" s="360" t="s">
        <v>228</v>
      </c>
      <c r="F107" s="51" t="s">
        <v>229</v>
      </c>
      <c r="G107" s="290">
        <v>115660.26</v>
      </c>
      <c r="H107" s="290">
        <f>J107+K107+L107+M107+N107</f>
        <v>115522.01</v>
      </c>
      <c r="I107" s="93">
        <f t="shared" si="4"/>
        <v>0.75000019476807933</v>
      </c>
      <c r="J107" s="290">
        <v>73645.3</v>
      </c>
      <c r="K107" s="290">
        <v>12996.23</v>
      </c>
      <c r="L107" s="290">
        <v>0</v>
      </c>
      <c r="M107" s="290">
        <v>0</v>
      </c>
      <c r="N107" s="290">
        <v>28880.48</v>
      </c>
      <c r="O107" s="222" t="s">
        <v>27</v>
      </c>
      <c r="P107" s="252" t="e">
        <f>YEAR(#REF!)</f>
        <v>#REF!</v>
      </c>
      <c r="Q1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7" s="252" t="e">
        <f>YEAR(O107)</f>
        <v>#VALUE!</v>
      </c>
      <c r="S107" s="340" t="e">
        <f>IF(MONTH(O107)=1,"JANVIER",IF(MONTH(O107)=2,"FEVRIER",IF(MONTH(O107)=3,"MARS",IF(MONTH(O107)=4,"AVRIL",IF(MONTH(O107)=5,"MAI",IF(MONTH(O107)=6,"JUIN",IF(MONTH(O107)=7,"JUILLET",IF(MONTH(O107)=8,"AOUT",IF(MONTH(O107)=9,"SEPTEMBRE",IF(MONTH(O107)=10,"OCTOBRE",IF(MONTH(4)=11,"NOVEMBRE",IF(MONTH(#REF!)=12,"DECEMBRE"))))))))))))</f>
        <v>#VALUE!</v>
      </c>
      <c r="T107" s="252" t="e">
        <f>YEAR(#REF!)</f>
        <v>#REF!</v>
      </c>
      <c r="U1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7" s="222" t="s">
        <v>27</v>
      </c>
      <c r="W107" s="222" t="s">
        <v>27</v>
      </c>
      <c r="X107" s="359"/>
      <c r="Y107" s="214"/>
      <c r="Z107" s="190"/>
      <c r="AA107" s="190"/>
      <c r="GA107" s="68"/>
    </row>
    <row r="108" spans="1:183" s="67" customFormat="1" ht="72.650000000000006" customHeight="1" x14ac:dyDescent="0.35">
      <c r="A108" s="67" t="s">
        <v>2495</v>
      </c>
      <c r="B108" s="355" t="s">
        <v>176</v>
      </c>
      <c r="C108" s="14" t="s">
        <v>177</v>
      </c>
      <c r="D108" s="256" t="s">
        <v>178</v>
      </c>
      <c r="E108" s="360" t="s">
        <v>230</v>
      </c>
      <c r="F108" s="51" t="s">
        <v>231</v>
      </c>
      <c r="G108" s="290">
        <v>81830.87</v>
      </c>
      <c r="H108" s="290">
        <f>J108+K108+L108+M108+N108</f>
        <v>70876.100000000006</v>
      </c>
      <c r="I108" s="93">
        <f t="shared" si="4"/>
        <v>0.84999964727178834</v>
      </c>
      <c r="J108" s="290">
        <v>51207.96</v>
      </c>
      <c r="K108" s="290">
        <v>9036.7000000000007</v>
      </c>
      <c r="L108" s="290">
        <v>0</v>
      </c>
      <c r="M108" s="290">
        <v>0</v>
      </c>
      <c r="N108" s="290">
        <v>10631.44</v>
      </c>
      <c r="O108" s="222" t="s">
        <v>27</v>
      </c>
      <c r="P108" s="252" t="e">
        <f>YEAR(#REF!)</f>
        <v>#REF!</v>
      </c>
      <c r="Q1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8" s="252" t="e">
        <f>YEAR(O108)</f>
        <v>#VALUE!</v>
      </c>
      <c r="S108" s="340" t="e">
        <f>IF(MONTH(O108)=1,"JANVIER",IF(MONTH(O108)=2,"FEVRIER",IF(MONTH(O108)=3,"MARS",IF(MONTH(O108)=4,"AVRIL",IF(MONTH(O108)=5,"MAI",IF(MONTH(O108)=6,"JUIN",IF(MONTH(O108)=7,"JUILLET",IF(MONTH(O108)=8,"AOUT",IF(MONTH(O108)=9,"SEPTEMBRE",IF(MONTH(O108)=10,"OCTOBRE",IF(MONTH(4)=11,"NOVEMBRE",IF(MONTH(#REF!)=12,"DECEMBRE"))))))))))))</f>
        <v>#VALUE!</v>
      </c>
      <c r="T108" s="252" t="e">
        <f>YEAR(#REF!)</f>
        <v>#REF!</v>
      </c>
      <c r="U1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8" s="222" t="s">
        <v>27</v>
      </c>
      <c r="W108" s="222" t="s">
        <v>27</v>
      </c>
      <c r="X108" s="359"/>
      <c r="Y108" s="214"/>
      <c r="Z108" s="190"/>
      <c r="AA108" s="190"/>
      <c r="GA108" s="68"/>
    </row>
    <row r="109" spans="1:183" s="67" customFormat="1" ht="78.650000000000006" customHeight="1" x14ac:dyDescent="0.35">
      <c r="A109" s="67" t="s">
        <v>2495</v>
      </c>
      <c r="B109" s="355" t="s">
        <v>176</v>
      </c>
      <c r="C109" s="14" t="s">
        <v>177</v>
      </c>
      <c r="D109" s="256" t="s">
        <v>178</v>
      </c>
      <c r="E109" s="360" t="s">
        <v>232</v>
      </c>
      <c r="F109" s="51" t="s">
        <v>233</v>
      </c>
      <c r="G109" s="290">
        <v>112089.99</v>
      </c>
      <c r="H109" s="290">
        <f>J109+K109+L109+M109+N109</f>
        <v>108359.98999999999</v>
      </c>
      <c r="I109" s="93">
        <f t="shared" si="4"/>
        <v>0.65000005998524002</v>
      </c>
      <c r="J109" s="290">
        <v>59868.9</v>
      </c>
      <c r="K109" s="290">
        <v>10565.1</v>
      </c>
      <c r="L109" s="290">
        <v>0</v>
      </c>
      <c r="M109" s="290">
        <v>0</v>
      </c>
      <c r="N109" s="290">
        <v>37925.99</v>
      </c>
      <c r="O109" s="222" t="s">
        <v>27</v>
      </c>
      <c r="P109" s="252" t="e">
        <f>YEAR(#REF!)</f>
        <v>#REF!</v>
      </c>
      <c r="Q1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9" s="252" t="e">
        <f>YEAR(O109)</f>
        <v>#VALUE!</v>
      </c>
      <c r="S109" s="340" t="e">
        <f>IF(MONTH(O109)=1,"JANVIER",IF(MONTH(O109)=2,"FEVRIER",IF(MONTH(O109)=3,"MARS",IF(MONTH(O109)=4,"AVRIL",IF(MONTH(O109)=5,"MAI",IF(MONTH(O109)=6,"JUIN",IF(MONTH(O109)=7,"JUILLET",IF(MONTH(O109)=8,"AOUT",IF(MONTH(O109)=9,"SEPTEMBRE",IF(MONTH(O109)=10,"OCTOBRE",IF(MONTH(4)=11,"NOVEMBRE",IF(MONTH(#REF!)=12,"DECEMBRE"))))))))))))</f>
        <v>#VALUE!</v>
      </c>
      <c r="T109" s="252" t="e">
        <f>YEAR(#REF!)</f>
        <v>#REF!</v>
      </c>
      <c r="U1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9" s="222" t="s">
        <v>27</v>
      </c>
      <c r="W109" s="222" t="s">
        <v>27</v>
      </c>
      <c r="X109" s="359"/>
      <c r="Y109" s="214"/>
      <c r="Z109" s="190"/>
      <c r="AA109" s="190"/>
      <c r="GA109" s="68"/>
    </row>
    <row r="110" spans="1:183" s="67" customFormat="1" ht="105.9" customHeight="1" x14ac:dyDescent="0.35">
      <c r="A110" s="67" t="s">
        <v>2495</v>
      </c>
      <c r="B110" s="355" t="s">
        <v>176</v>
      </c>
      <c r="C110" s="14" t="s">
        <v>177</v>
      </c>
      <c r="D110" s="256" t="s">
        <v>178</v>
      </c>
      <c r="E110" s="360" t="s">
        <v>234</v>
      </c>
      <c r="F110" s="51" t="s">
        <v>235</v>
      </c>
      <c r="G110" s="290">
        <v>25000</v>
      </c>
      <c r="H110" s="290">
        <f>J110+K110+L110+M110+N110</f>
        <v>25000</v>
      </c>
      <c r="I110" s="93">
        <f t="shared" si="4"/>
        <v>1</v>
      </c>
      <c r="J110" s="290">
        <v>21250</v>
      </c>
      <c r="K110" s="290">
        <v>3750</v>
      </c>
      <c r="L110" s="290">
        <v>0</v>
      </c>
      <c r="M110" s="290">
        <v>0</v>
      </c>
      <c r="N110" s="290">
        <v>0</v>
      </c>
      <c r="O110" s="222" t="s">
        <v>27</v>
      </c>
      <c r="P110" s="252" t="e">
        <f>YEAR(#REF!)</f>
        <v>#REF!</v>
      </c>
      <c r="Q1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0" s="252" t="e">
        <f>YEAR(O110)</f>
        <v>#VALUE!</v>
      </c>
      <c r="S110" s="340" t="e">
        <f>IF(MONTH(O110)=1,"JANVIER",IF(MONTH(O110)=2,"FEVRIER",IF(MONTH(O110)=3,"MARS",IF(MONTH(O110)=4,"AVRIL",IF(MONTH(O110)=5,"MAI",IF(MONTH(O110)=6,"JUIN",IF(MONTH(O110)=7,"JUILLET",IF(MONTH(O110)=8,"AOUT",IF(MONTH(O110)=9,"SEPTEMBRE",IF(MONTH(O110)=10,"OCTOBRE",IF(MONTH(4)=11,"NOVEMBRE",IF(MONTH(#REF!)=12,"DECEMBRE"))))))))))))</f>
        <v>#VALUE!</v>
      </c>
      <c r="T110" s="252" t="e">
        <f>YEAR(#REF!)</f>
        <v>#REF!</v>
      </c>
      <c r="U1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0" s="317" t="s">
        <v>27</v>
      </c>
      <c r="W110" s="317" t="s">
        <v>27</v>
      </c>
      <c r="X110" s="359"/>
      <c r="Y110" s="214"/>
      <c r="Z110" s="190"/>
      <c r="AA110" s="190"/>
      <c r="GA110" s="68"/>
    </row>
    <row r="111" spans="1:183" s="67" customFormat="1" ht="105" customHeight="1" x14ac:dyDescent="0.35">
      <c r="A111" s="67" t="s">
        <v>2495</v>
      </c>
      <c r="B111" s="355" t="s">
        <v>176</v>
      </c>
      <c r="C111" s="14" t="s">
        <v>177</v>
      </c>
      <c r="D111" s="256" t="s">
        <v>178</v>
      </c>
      <c r="E111" s="14" t="s">
        <v>236</v>
      </c>
      <c r="F111" s="12" t="s">
        <v>237</v>
      </c>
      <c r="G111" s="15">
        <v>76496.23</v>
      </c>
      <c r="H111" s="15">
        <f>J111+K111+L111+M111+N111</f>
        <v>74975.61</v>
      </c>
      <c r="I111" s="265">
        <f t="shared" si="4"/>
        <v>0.74999936646063969</v>
      </c>
      <c r="J111" s="15">
        <v>47796.91</v>
      </c>
      <c r="K111" s="15">
        <v>8434.75</v>
      </c>
      <c r="L111" s="15">
        <v>0</v>
      </c>
      <c r="M111" s="15">
        <v>0</v>
      </c>
      <c r="N111" s="15">
        <v>18743.95</v>
      </c>
      <c r="O111" s="222" t="s">
        <v>27</v>
      </c>
      <c r="P111" s="252" t="e">
        <f>YEAR(#REF!)</f>
        <v>#REF!</v>
      </c>
      <c r="Q1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1" s="252" t="e">
        <f>YEAR(O111)</f>
        <v>#VALUE!</v>
      </c>
      <c r="S111" s="340" t="e">
        <f>IF(MONTH(O111)=1,"JANVIER",IF(MONTH(O111)=2,"FEVRIER",IF(MONTH(O111)=3,"MARS",IF(MONTH(O111)=4,"AVRIL",IF(MONTH(O111)=5,"MAI",IF(MONTH(O111)=6,"JUIN",IF(MONTH(O111)=7,"JUILLET",IF(MONTH(O111)=8,"AOUT",IF(MONTH(O111)=9,"SEPTEMBRE",IF(MONTH(O111)=10,"OCTOBRE",IF(MONTH(4)=11,"NOVEMBRE",IF(MONTH(#REF!)=12,"DECEMBRE"))))))))))))</f>
        <v>#VALUE!</v>
      </c>
      <c r="T111" s="252" t="e">
        <f>YEAR(#REF!)</f>
        <v>#REF!</v>
      </c>
      <c r="U1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1" s="222" t="s">
        <v>27</v>
      </c>
      <c r="W111" s="222" t="s">
        <v>27</v>
      </c>
      <c r="X111" s="359"/>
      <c r="Y111" s="214"/>
      <c r="Z111" s="190"/>
      <c r="AA111" s="190"/>
      <c r="GA111" s="68"/>
    </row>
    <row r="112" spans="1:183" s="67" customFormat="1" ht="121.5" customHeight="1" x14ac:dyDescent="0.35">
      <c r="A112" s="67" t="s">
        <v>2495</v>
      </c>
      <c r="B112" s="355" t="s">
        <v>176</v>
      </c>
      <c r="C112" s="14" t="s">
        <v>177</v>
      </c>
      <c r="D112" s="256" t="s">
        <v>178</v>
      </c>
      <c r="E112" s="14" t="s">
        <v>238</v>
      </c>
      <c r="F112" s="12" t="s">
        <v>237</v>
      </c>
      <c r="G112" s="15">
        <v>25000</v>
      </c>
      <c r="H112" s="15">
        <f>J112+K112+L112+M112+N112</f>
        <v>25000</v>
      </c>
      <c r="I112" s="265">
        <f t="shared" si="4"/>
        <v>1</v>
      </c>
      <c r="J112" s="15">
        <v>21250</v>
      </c>
      <c r="K112" s="15">
        <v>3750</v>
      </c>
      <c r="L112" s="15">
        <v>0</v>
      </c>
      <c r="M112" s="15">
        <v>0</v>
      </c>
      <c r="N112" s="15">
        <v>0</v>
      </c>
      <c r="O112" s="222" t="s">
        <v>27</v>
      </c>
      <c r="P112" s="252" t="e">
        <f>YEAR(#REF!)</f>
        <v>#REF!</v>
      </c>
      <c r="Q1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2" s="252" t="e">
        <f>YEAR(O112)</f>
        <v>#VALUE!</v>
      </c>
      <c r="S112" s="340" t="e">
        <f>IF(MONTH(O112)=1,"JANVIER",IF(MONTH(O112)=2,"FEVRIER",IF(MONTH(O112)=3,"MARS",IF(MONTH(O112)=4,"AVRIL",IF(MONTH(O112)=5,"MAI",IF(MONTH(O112)=6,"JUIN",IF(MONTH(O112)=7,"JUILLET",IF(MONTH(O112)=8,"AOUT",IF(MONTH(O112)=9,"SEPTEMBRE",IF(MONTH(O112)=10,"OCTOBRE",IF(MONTH(4)=11,"NOVEMBRE",IF(MONTH(#REF!)=12,"DECEMBRE"))))))))))))</f>
        <v>#VALUE!</v>
      </c>
      <c r="T112" s="252" t="e">
        <f>YEAR(#REF!)</f>
        <v>#REF!</v>
      </c>
      <c r="U1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2" s="317" t="s">
        <v>27</v>
      </c>
      <c r="W112" s="317" t="s">
        <v>27</v>
      </c>
      <c r="X112" s="356"/>
      <c r="Y112" s="234"/>
      <c r="Z112" s="190"/>
      <c r="AA112" s="190"/>
      <c r="GA112" s="68"/>
    </row>
    <row r="113" spans="1:183" s="67" customFormat="1" ht="59.4" customHeight="1" x14ac:dyDescent="0.35">
      <c r="A113" s="67" t="s">
        <v>2495</v>
      </c>
      <c r="B113" s="355" t="s">
        <v>176</v>
      </c>
      <c r="C113" s="14" t="s">
        <v>177</v>
      </c>
      <c r="D113" s="256" t="s">
        <v>178</v>
      </c>
      <c r="E113" s="14" t="s">
        <v>239</v>
      </c>
      <c r="F113" s="12" t="s">
        <v>240</v>
      </c>
      <c r="G113" s="15">
        <v>25000</v>
      </c>
      <c r="H113" s="15">
        <f>J113+K113+L113+M113+N113</f>
        <v>25000</v>
      </c>
      <c r="I113" s="265">
        <f t="shared" si="4"/>
        <v>1</v>
      </c>
      <c r="J113" s="15">
        <v>21250</v>
      </c>
      <c r="K113" s="15">
        <v>3750</v>
      </c>
      <c r="L113" s="15">
        <v>0</v>
      </c>
      <c r="M113" s="15">
        <v>0</v>
      </c>
      <c r="N113" s="15">
        <v>0</v>
      </c>
      <c r="O113" s="222" t="s">
        <v>27</v>
      </c>
      <c r="P113" s="252" t="e">
        <f>YEAR(#REF!)</f>
        <v>#REF!</v>
      </c>
      <c r="Q1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3" s="252" t="e">
        <f>YEAR(O113)</f>
        <v>#VALUE!</v>
      </c>
      <c r="S113" s="340" t="e">
        <f>IF(MONTH(O113)=1,"JANVIER",IF(MONTH(O113)=2,"FEVRIER",IF(MONTH(O113)=3,"MARS",IF(MONTH(O113)=4,"AVRIL",IF(MONTH(O113)=5,"MAI",IF(MONTH(O113)=6,"JUIN",IF(MONTH(O113)=7,"JUILLET",IF(MONTH(O113)=8,"AOUT",IF(MONTH(O113)=9,"SEPTEMBRE",IF(MONTH(O113)=10,"OCTOBRE",IF(MONTH(4)=11,"NOVEMBRE",IF(MONTH(#REF!)=12,"DECEMBRE"))))))))))))</f>
        <v>#VALUE!</v>
      </c>
      <c r="T113" s="252" t="e">
        <f>YEAR(#REF!)</f>
        <v>#REF!</v>
      </c>
      <c r="U1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3" s="317" t="s">
        <v>27</v>
      </c>
      <c r="W113" s="317" t="s">
        <v>27</v>
      </c>
      <c r="X113" s="356"/>
      <c r="Y113" s="234"/>
      <c r="Z113" s="190"/>
      <c r="AA113" s="190"/>
      <c r="GA113" s="68"/>
    </row>
    <row r="114" spans="1:183" s="67" customFormat="1" ht="81.900000000000006" customHeight="1" x14ac:dyDescent="0.35">
      <c r="A114" s="67" t="s">
        <v>2495</v>
      </c>
      <c r="B114" s="355" t="s">
        <v>176</v>
      </c>
      <c r="C114" s="14" t="s">
        <v>177</v>
      </c>
      <c r="D114" s="256" t="s">
        <v>178</v>
      </c>
      <c r="E114" s="14" t="s">
        <v>241</v>
      </c>
      <c r="F114" s="12" t="s">
        <v>242</v>
      </c>
      <c r="G114" s="15">
        <v>103985.52</v>
      </c>
      <c r="H114" s="15">
        <f>J114+K114+L114+M114+N114</f>
        <v>103314.30000000002</v>
      </c>
      <c r="I114" s="265">
        <f t="shared" si="4"/>
        <v>0.64999966122792296</v>
      </c>
      <c r="J114" s="15">
        <v>57081.120000000003</v>
      </c>
      <c r="K114" s="15">
        <v>10073.14</v>
      </c>
      <c r="L114" s="15">
        <v>0</v>
      </c>
      <c r="M114" s="15">
        <v>0</v>
      </c>
      <c r="N114" s="15">
        <v>36160.04</v>
      </c>
      <c r="O114" s="222" t="s">
        <v>27</v>
      </c>
      <c r="P114" s="252" t="e">
        <f>YEAR(#REF!)</f>
        <v>#REF!</v>
      </c>
      <c r="Q1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4" s="252" t="e">
        <f>YEAR(O114)</f>
        <v>#VALUE!</v>
      </c>
      <c r="S114" s="340" t="e">
        <f>IF(MONTH(O114)=1,"JANVIER",IF(MONTH(O114)=2,"FEVRIER",IF(MONTH(O114)=3,"MARS",IF(MONTH(O114)=4,"AVRIL",IF(MONTH(O114)=5,"MAI",IF(MONTH(O114)=6,"JUIN",IF(MONTH(O114)=7,"JUILLET",IF(MONTH(O114)=8,"AOUT",IF(MONTH(O114)=9,"SEPTEMBRE",IF(MONTH(O114)=10,"OCTOBRE",IF(MONTH(4)=11,"NOVEMBRE",IF(MONTH(#REF!)=12,"DECEMBRE"))))))))))))</f>
        <v>#VALUE!</v>
      </c>
      <c r="T114" s="252" t="e">
        <f>YEAR(#REF!)</f>
        <v>#REF!</v>
      </c>
      <c r="U1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4" s="222" t="s">
        <v>27</v>
      </c>
      <c r="W114" s="222" t="s">
        <v>27</v>
      </c>
      <c r="X114" s="356"/>
      <c r="Y114" s="234"/>
      <c r="Z114" s="190"/>
      <c r="AA114" s="190"/>
      <c r="GA114" s="68"/>
    </row>
    <row r="115" spans="1:183" s="67" customFormat="1" ht="64.5" customHeight="1" x14ac:dyDescent="0.35">
      <c r="A115" s="67" t="s">
        <v>2495</v>
      </c>
      <c r="B115" s="355" t="s">
        <v>176</v>
      </c>
      <c r="C115" s="14" t="s">
        <v>177</v>
      </c>
      <c r="D115" s="256" t="s">
        <v>178</v>
      </c>
      <c r="E115" s="14" t="s">
        <v>243</v>
      </c>
      <c r="F115" s="12" t="s">
        <v>244</v>
      </c>
      <c r="G115" s="15">
        <v>25000</v>
      </c>
      <c r="H115" s="15">
        <f>J115+K115+L115+M115+N115</f>
        <v>25000</v>
      </c>
      <c r="I115" s="265">
        <f t="shared" si="4"/>
        <v>1</v>
      </c>
      <c r="J115" s="15">
        <v>21250</v>
      </c>
      <c r="K115" s="15">
        <v>3750</v>
      </c>
      <c r="L115" s="15">
        <v>0</v>
      </c>
      <c r="M115" s="15">
        <v>0</v>
      </c>
      <c r="N115" s="15">
        <v>0</v>
      </c>
      <c r="O115" s="222" t="s">
        <v>27</v>
      </c>
      <c r="P115" s="252" t="e">
        <f>YEAR(#REF!)</f>
        <v>#REF!</v>
      </c>
      <c r="Q1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5" s="252" t="e">
        <f>YEAR(O115)</f>
        <v>#VALUE!</v>
      </c>
      <c r="S115" s="340" t="e">
        <f>IF(MONTH(O115)=1,"JANVIER",IF(MONTH(O115)=2,"FEVRIER",IF(MONTH(O115)=3,"MARS",IF(MONTH(O115)=4,"AVRIL",IF(MONTH(O115)=5,"MAI",IF(MONTH(O115)=6,"JUIN",IF(MONTH(O115)=7,"JUILLET",IF(MONTH(O115)=8,"AOUT",IF(MONTH(O115)=9,"SEPTEMBRE",IF(MONTH(O115)=10,"OCTOBRE",IF(MONTH(4)=11,"NOVEMBRE",IF(MONTH(#REF!)=12,"DECEMBRE"))))))))))))</f>
        <v>#VALUE!</v>
      </c>
      <c r="T115" s="252" t="e">
        <f>YEAR(#REF!)</f>
        <v>#REF!</v>
      </c>
      <c r="U1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5" s="222" t="s">
        <v>27</v>
      </c>
      <c r="W115" s="222" t="s">
        <v>27</v>
      </c>
      <c r="X115" s="356"/>
      <c r="Y115" s="234"/>
      <c r="Z115" s="190"/>
      <c r="AA115" s="190"/>
      <c r="GA115" s="68"/>
    </row>
    <row r="116" spans="1:183" s="67" customFormat="1" ht="66.650000000000006" customHeight="1" x14ac:dyDescent="0.35">
      <c r="A116" s="67" t="s">
        <v>2495</v>
      </c>
      <c r="B116" s="355" t="s">
        <v>176</v>
      </c>
      <c r="C116" s="14" t="s">
        <v>177</v>
      </c>
      <c r="D116" s="256" t="s">
        <v>178</v>
      </c>
      <c r="E116" s="14" t="s">
        <v>245</v>
      </c>
      <c r="F116" s="12" t="s">
        <v>246</v>
      </c>
      <c r="G116" s="15">
        <v>25000</v>
      </c>
      <c r="H116" s="15">
        <f>J116+K116+L116+M116+N116</f>
        <v>25000</v>
      </c>
      <c r="I116" s="265">
        <f t="shared" si="4"/>
        <v>1</v>
      </c>
      <c r="J116" s="15">
        <v>21250</v>
      </c>
      <c r="K116" s="15">
        <v>3750</v>
      </c>
      <c r="L116" s="15">
        <v>0</v>
      </c>
      <c r="M116" s="15">
        <v>0</v>
      </c>
      <c r="N116" s="15">
        <v>0</v>
      </c>
      <c r="O116" s="222" t="s">
        <v>27</v>
      </c>
      <c r="P116" s="252" t="e">
        <f>YEAR(#REF!)</f>
        <v>#REF!</v>
      </c>
      <c r="Q1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6" s="252" t="e">
        <f>YEAR(O116)</f>
        <v>#VALUE!</v>
      </c>
      <c r="S116" s="340" t="e">
        <f>IF(MONTH(O116)=1,"JANVIER",IF(MONTH(O116)=2,"FEVRIER",IF(MONTH(O116)=3,"MARS",IF(MONTH(O116)=4,"AVRIL",IF(MONTH(O116)=5,"MAI",IF(MONTH(O116)=6,"JUIN",IF(MONTH(O116)=7,"JUILLET",IF(MONTH(O116)=8,"AOUT",IF(MONTH(O116)=9,"SEPTEMBRE",IF(MONTH(O116)=10,"OCTOBRE",IF(MONTH(4)=11,"NOVEMBRE",IF(MONTH(#REF!)=12,"DECEMBRE"))))))))))))</f>
        <v>#VALUE!</v>
      </c>
      <c r="T116" s="252" t="e">
        <f>YEAR(#REF!)</f>
        <v>#REF!</v>
      </c>
      <c r="U1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6" s="222" t="s">
        <v>27</v>
      </c>
      <c r="W116" s="222" t="s">
        <v>27</v>
      </c>
      <c r="X116" s="356"/>
      <c r="Y116" s="234"/>
      <c r="Z116" s="190"/>
      <c r="AA116" s="190"/>
      <c r="GA116" s="68"/>
    </row>
    <row r="117" spans="1:183" s="67" customFormat="1" ht="69" customHeight="1" x14ac:dyDescent="0.35">
      <c r="A117" s="67" t="s">
        <v>2495</v>
      </c>
      <c r="B117" s="355" t="s">
        <v>176</v>
      </c>
      <c r="C117" s="14" t="s">
        <v>177</v>
      </c>
      <c r="D117" s="256" t="s">
        <v>178</v>
      </c>
      <c r="E117" s="14" t="s">
        <v>247</v>
      </c>
      <c r="F117" s="12" t="s">
        <v>246</v>
      </c>
      <c r="G117" s="15">
        <v>20191.11</v>
      </c>
      <c r="H117" s="15">
        <f>J117+K117+L117+M117+N117</f>
        <v>19381.11</v>
      </c>
      <c r="I117" s="265">
        <f t="shared" si="4"/>
        <v>0.84999930344546826</v>
      </c>
      <c r="J117" s="15">
        <v>14002.84</v>
      </c>
      <c r="K117" s="15">
        <v>2471.09</v>
      </c>
      <c r="L117" s="15">
        <v>0</v>
      </c>
      <c r="M117" s="15">
        <v>0</v>
      </c>
      <c r="N117" s="15">
        <v>2907.18</v>
      </c>
      <c r="O117" s="222" t="s">
        <v>27</v>
      </c>
      <c r="P117" s="252" t="e">
        <f>YEAR(#REF!)</f>
        <v>#REF!</v>
      </c>
      <c r="Q1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7" s="252" t="e">
        <f>YEAR(O117)</f>
        <v>#VALUE!</v>
      </c>
      <c r="S117" s="340" t="e">
        <f>IF(MONTH(O117)=1,"JANVIER",IF(MONTH(O117)=2,"FEVRIER",IF(MONTH(O117)=3,"MARS",IF(MONTH(O117)=4,"AVRIL",IF(MONTH(O117)=5,"MAI",IF(MONTH(O117)=6,"JUIN",IF(MONTH(O117)=7,"JUILLET",IF(MONTH(O117)=8,"AOUT",IF(MONTH(O117)=9,"SEPTEMBRE",IF(MONTH(O117)=10,"OCTOBRE",IF(MONTH(4)=11,"NOVEMBRE",IF(MONTH(#REF!)=12,"DECEMBRE"))))))))))))</f>
        <v>#VALUE!</v>
      </c>
      <c r="T117" s="252" t="e">
        <f>YEAR(#REF!)</f>
        <v>#REF!</v>
      </c>
      <c r="U1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7" s="317" t="s">
        <v>27</v>
      </c>
      <c r="W117" s="317" t="s">
        <v>27</v>
      </c>
      <c r="X117" s="356"/>
      <c r="Y117" s="234"/>
      <c r="Z117" s="190"/>
      <c r="AA117" s="190"/>
      <c r="GA117" s="68"/>
    </row>
    <row r="118" spans="1:183" s="67" customFormat="1" ht="70.5" customHeight="1" x14ac:dyDescent="0.35">
      <c r="A118" s="67" t="s">
        <v>2495</v>
      </c>
      <c r="B118" s="341" t="s">
        <v>176</v>
      </c>
      <c r="C118" s="14" t="s">
        <v>248</v>
      </c>
      <c r="D118" s="256" t="s">
        <v>178</v>
      </c>
      <c r="E118" s="287" t="s">
        <v>249</v>
      </c>
      <c r="F118" s="12" t="s">
        <v>250</v>
      </c>
      <c r="G118" s="15">
        <v>47061.07</v>
      </c>
      <c r="H118" s="37">
        <f>J118+K118+L118+M118+N118</f>
        <v>47061.070000000007</v>
      </c>
      <c r="I118" s="93">
        <f t="shared" si="4"/>
        <v>0.74999994687753591</v>
      </c>
      <c r="J118" s="15">
        <v>30001.43</v>
      </c>
      <c r="K118" s="15">
        <v>5294.37</v>
      </c>
      <c r="L118" s="15">
        <v>0</v>
      </c>
      <c r="M118" s="15">
        <v>0</v>
      </c>
      <c r="N118" s="15">
        <v>11765.27</v>
      </c>
      <c r="O118" s="222" t="s">
        <v>27</v>
      </c>
      <c r="P118" s="252" t="e">
        <f>YEAR(#REF!)</f>
        <v>#REF!</v>
      </c>
      <c r="Q1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8" s="252" t="e">
        <f>YEAR(O118)</f>
        <v>#VALUE!</v>
      </c>
      <c r="S118" s="340" t="e">
        <f>IF(MONTH(O118)=1,"JANVIER",IF(MONTH(O118)=2,"FEVRIER",IF(MONTH(O118)=3,"MARS",IF(MONTH(O118)=4,"AVRIL",IF(MONTH(O118)=5,"MAI",IF(MONTH(O118)=6,"JUIN",IF(MONTH(O118)=7,"JUILLET",IF(MONTH(O118)=8,"AOUT",IF(MONTH(O118)=9,"SEPTEMBRE",IF(MONTH(O118)=10,"OCTOBRE",IF(MONTH(4)=11,"NOVEMBRE",IF(MONTH(#REF!)=12,"DECEMBRE"))))))))))))</f>
        <v>#VALUE!</v>
      </c>
      <c r="T118" s="252" t="e">
        <f>YEAR(#REF!)</f>
        <v>#REF!</v>
      </c>
      <c r="U1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8" s="222" t="s">
        <v>27</v>
      </c>
      <c r="W118" s="222" t="s">
        <v>27</v>
      </c>
      <c r="X118" s="333"/>
      <c r="Z118" s="190"/>
      <c r="AA118" s="190"/>
      <c r="GA118" s="68"/>
    </row>
    <row r="119" spans="1:183" s="67" customFormat="1" ht="66.650000000000006" customHeight="1" x14ac:dyDescent="0.35">
      <c r="A119" s="67" t="s">
        <v>2495</v>
      </c>
      <c r="B119" s="341" t="s">
        <v>176</v>
      </c>
      <c r="C119" s="14" t="s">
        <v>177</v>
      </c>
      <c r="D119" s="256" t="s">
        <v>178</v>
      </c>
      <c r="E119" s="287" t="s">
        <v>251</v>
      </c>
      <c r="F119" s="12" t="s">
        <v>252</v>
      </c>
      <c r="G119" s="15">
        <v>19866.650000000001</v>
      </c>
      <c r="H119" s="37">
        <f>J119+K119+L119+M119+N119</f>
        <v>19866.649999999998</v>
      </c>
      <c r="I119" s="93">
        <f t="shared" si="4"/>
        <v>0.84999735738033344</v>
      </c>
      <c r="J119" s="15">
        <v>14353.61</v>
      </c>
      <c r="K119" s="15">
        <v>2532.9899999999998</v>
      </c>
      <c r="L119" s="15">
        <v>0</v>
      </c>
      <c r="M119" s="15">
        <v>0</v>
      </c>
      <c r="N119" s="15">
        <v>2980.05</v>
      </c>
      <c r="O119" s="222" t="s">
        <v>27</v>
      </c>
      <c r="P119" s="252" t="e">
        <f>YEAR(#REF!)</f>
        <v>#REF!</v>
      </c>
      <c r="Q1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19" s="252" t="e">
        <f>YEAR(O119)</f>
        <v>#VALUE!</v>
      </c>
      <c r="S119" s="340" t="e">
        <f>IF(MONTH(O119)=1,"JANVIER",IF(MONTH(O119)=2,"FEVRIER",IF(MONTH(O119)=3,"MARS",IF(MONTH(O119)=4,"AVRIL",IF(MONTH(O119)=5,"MAI",IF(MONTH(O119)=6,"JUIN",IF(MONTH(O119)=7,"JUILLET",IF(MONTH(O119)=8,"AOUT",IF(MONTH(O119)=9,"SEPTEMBRE",IF(MONTH(O119)=10,"OCTOBRE",IF(MONTH(4)=11,"NOVEMBRE",IF(MONTH(#REF!)=12,"DECEMBRE"))))))))))))</f>
        <v>#VALUE!</v>
      </c>
      <c r="T119" s="252" t="e">
        <f>YEAR(#REF!)</f>
        <v>#REF!</v>
      </c>
      <c r="U1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19" s="317" t="s">
        <v>27</v>
      </c>
      <c r="W119" s="317" t="s">
        <v>27</v>
      </c>
      <c r="X119" s="333"/>
      <c r="Z119" s="190"/>
      <c r="AA119" s="190"/>
      <c r="GA119" s="68"/>
    </row>
    <row r="120" spans="1:183" s="67" customFormat="1" ht="48.65" customHeight="1" x14ac:dyDescent="0.35">
      <c r="A120" s="67" t="s">
        <v>2495</v>
      </c>
      <c r="B120" s="341" t="s">
        <v>176</v>
      </c>
      <c r="C120" s="14" t="s">
        <v>177</v>
      </c>
      <c r="D120" s="256" t="s">
        <v>178</v>
      </c>
      <c r="E120" s="287" t="s">
        <v>253</v>
      </c>
      <c r="F120" s="12" t="s">
        <v>254</v>
      </c>
      <c r="G120" s="15">
        <v>25000</v>
      </c>
      <c r="H120" s="37">
        <f>J120+K120+L120+M120+N120</f>
        <v>25000</v>
      </c>
      <c r="I120" s="93">
        <f t="shared" si="4"/>
        <v>1</v>
      </c>
      <c r="J120" s="15">
        <v>21250</v>
      </c>
      <c r="K120" s="15">
        <v>3750</v>
      </c>
      <c r="L120" s="15">
        <v>0</v>
      </c>
      <c r="M120" s="15">
        <v>0</v>
      </c>
      <c r="N120" s="15">
        <v>0</v>
      </c>
      <c r="O120" s="222" t="s">
        <v>27</v>
      </c>
      <c r="P120" s="252" t="e">
        <f>YEAR(#REF!)</f>
        <v>#REF!</v>
      </c>
      <c r="Q1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0" s="252" t="e">
        <f>YEAR(O120)</f>
        <v>#VALUE!</v>
      </c>
      <c r="S120" s="340" t="e">
        <f>IF(MONTH(O120)=1,"JANVIER",IF(MONTH(O120)=2,"FEVRIER",IF(MONTH(O120)=3,"MARS",IF(MONTH(O120)=4,"AVRIL",IF(MONTH(O120)=5,"MAI",IF(MONTH(O120)=6,"JUIN",IF(MONTH(O120)=7,"JUILLET",IF(MONTH(O120)=8,"AOUT",IF(MONTH(O120)=9,"SEPTEMBRE",IF(MONTH(O120)=10,"OCTOBRE",IF(MONTH(4)=11,"NOVEMBRE",IF(MONTH(#REF!)=12,"DECEMBRE"))))))))))))</f>
        <v>#VALUE!</v>
      </c>
      <c r="T120" s="252" t="e">
        <f>YEAR(#REF!)</f>
        <v>#REF!</v>
      </c>
      <c r="U1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0" s="222" t="s">
        <v>27</v>
      </c>
      <c r="W120" s="222" t="s">
        <v>27</v>
      </c>
      <c r="X120" s="333"/>
      <c r="Z120" s="190"/>
      <c r="AA120" s="190"/>
      <c r="GA120" s="68"/>
    </row>
    <row r="121" spans="1:183" s="67" customFormat="1" ht="62.15" customHeight="1" x14ac:dyDescent="0.35">
      <c r="A121" s="67" t="s">
        <v>2495</v>
      </c>
      <c r="B121" s="341" t="s">
        <v>176</v>
      </c>
      <c r="C121" s="14" t="s">
        <v>177</v>
      </c>
      <c r="D121" s="256" t="s">
        <v>178</v>
      </c>
      <c r="E121" s="287" t="s">
        <v>255</v>
      </c>
      <c r="F121" s="12" t="s">
        <v>254</v>
      </c>
      <c r="G121" s="15">
        <v>18541.2</v>
      </c>
      <c r="H121" s="37">
        <f>J121+K121+L121+M121+N121</f>
        <v>18380.8</v>
      </c>
      <c r="I121" s="93">
        <f t="shared" si="4"/>
        <v>0.649996735724234</v>
      </c>
      <c r="J121" s="15">
        <v>10155.34</v>
      </c>
      <c r="K121" s="15">
        <v>1792.12</v>
      </c>
      <c r="L121" s="15">
        <v>0</v>
      </c>
      <c r="M121" s="15">
        <v>0</v>
      </c>
      <c r="N121" s="15">
        <v>6433.34</v>
      </c>
      <c r="O121" s="222" t="s">
        <v>27</v>
      </c>
      <c r="P121" s="252" t="e">
        <f>YEAR(#REF!)</f>
        <v>#REF!</v>
      </c>
      <c r="Q1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1" s="252" t="e">
        <f>YEAR(O121)</f>
        <v>#VALUE!</v>
      </c>
      <c r="S121" s="340" t="e">
        <f>IF(MONTH(O121)=1,"JANVIER",IF(MONTH(O121)=2,"FEVRIER",IF(MONTH(O121)=3,"MARS",IF(MONTH(O121)=4,"AVRIL",IF(MONTH(O121)=5,"MAI",IF(MONTH(O121)=6,"JUIN",IF(MONTH(O121)=7,"JUILLET",IF(MONTH(O121)=8,"AOUT",IF(MONTH(O121)=9,"SEPTEMBRE",IF(MONTH(O121)=10,"OCTOBRE",IF(MONTH(4)=11,"NOVEMBRE",IF(MONTH(#REF!)=12,"DECEMBRE"))))))))))))</f>
        <v>#VALUE!</v>
      </c>
      <c r="T121" s="252" t="e">
        <f>YEAR(#REF!)</f>
        <v>#REF!</v>
      </c>
      <c r="U1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1" s="317" t="s">
        <v>27</v>
      </c>
      <c r="W121" s="317" t="s">
        <v>27</v>
      </c>
      <c r="X121" s="333"/>
      <c r="Z121" s="190"/>
      <c r="AA121" s="190"/>
      <c r="GA121" s="68"/>
    </row>
    <row r="122" spans="1:183" s="67" customFormat="1" ht="65.400000000000006" customHeight="1" x14ac:dyDescent="0.35">
      <c r="A122" s="67" t="s">
        <v>2495</v>
      </c>
      <c r="B122" s="341" t="s">
        <v>176</v>
      </c>
      <c r="C122" s="14" t="s">
        <v>177</v>
      </c>
      <c r="D122" s="256" t="s">
        <v>178</v>
      </c>
      <c r="E122" s="287" t="s">
        <v>256</v>
      </c>
      <c r="F122" s="12" t="s">
        <v>252</v>
      </c>
      <c r="G122" s="15">
        <v>25000</v>
      </c>
      <c r="H122" s="37">
        <f>J122+K122+L122+M122+N122</f>
        <v>25000</v>
      </c>
      <c r="I122" s="93">
        <f t="shared" si="4"/>
        <v>1</v>
      </c>
      <c r="J122" s="15">
        <v>21250</v>
      </c>
      <c r="K122" s="15">
        <v>3750</v>
      </c>
      <c r="L122" s="15">
        <v>0</v>
      </c>
      <c r="M122" s="15">
        <v>0</v>
      </c>
      <c r="N122" s="15">
        <v>0</v>
      </c>
      <c r="O122" s="222" t="s">
        <v>27</v>
      </c>
      <c r="P122" s="252" t="e">
        <f>YEAR(#REF!)</f>
        <v>#REF!</v>
      </c>
      <c r="Q1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2" s="252" t="e">
        <f>YEAR(O122)</f>
        <v>#VALUE!</v>
      </c>
      <c r="S122" s="340" t="e">
        <f>IF(MONTH(O122)=1,"JANVIER",IF(MONTH(O122)=2,"FEVRIER",IF(MONTH(O122)=3,"MARS",IF(MONTH(O122)=4,"AVRIL",IF(MONTH(O122)=5,"MAI",IF(MONTH(O122)=6,"JUIN",IF(MONTH(O122)=7,"JUILLET",IF(MONTH(O122)=8,"AOUT",IF(MONTH(O122)=9,"SEPTEMBRE",IF(MONTH(O122)=10,"OCTOBRE",IF(MONTH(4)=11,"NOVEMBRE",IF(MONTH(#REF!)=12,"DECEMBRE"))))))))))))</f>
        <v>#VALUE!</v>
      </c>
      <c r="T122" s="252" t="e">
        <f>YEAR(#REF!)</f>
        <v>#REF!</v>
      </c>
      <c r="U1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2" s="317" t="s">
        <v>27</v>
      </c>
      <c r="W122" s="317" t="s">
        <v>27</v>
      </c>
      <c r="X122" s="333"/>
      <c r="Z122" s="190"/>
      <c r="AA122" s="190"/>
      <c r="GA122" s="68"/>
    </row>
    <row r="123" spans="1:183" s="67" customFormat="1" ht="78" customHeight="1" x14ac:dyDescent="0.35">
      <c r="A123" s="67" t="s">
        <v>2495</v>
      </c>
      <c r="B123" s="341" t="s">
        <v>176</v>
      </c>
      <c r="C123" s="14" t="s">
        <v>177</v>
      </c>
      <c r="D123" s="256" t="s">
        <v>178</v>
      </c>
      <c r="E123" s="14" t="s">
        <v>257</v>
      </c>
      <c r="F123" s="12" t="s">
        <v>258</v>
      </c>
      <c r="G123" s="15">
        <v>25000</v>
      </c>
      <c r="H123" s="264">
        <f>J123+K123+L123+M123+N123</f>
        <v>25000</v>
      </c>
      <c r="I123" s="265">
        <f t="shared" si="4"/>
        <v>1</v>
      </c>
      <c r="J123" s="15">
        <v>21250</v>
      </c>
      <c r="K123" s="15">
        <v>3750</v>
      </c>
      <c r="L123" s="15">
        <v>0</v>
      </c>
      <c r="M123" s="15">
        <v>0</v>
      </c>
      <c r="N123" s="15">
        <v>0</v>
      </c>
      <c r="O123" s="222" t="s">
        <v>27</v>
      </c>
      <c r="P123" s="252" t="e">
        <f>YEAR(#REF!)</f>
        <v>#REF!</v>
      </c>
      <c r="Q1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3" s="252" t="e">
        <f>YEAR(O123)</f>
        <v>#VALUE!</v>
      </c>
      <c r="S123" s="340" t="e">
        <f>IF(MONTH(O123)=1,"JANVIER",IF(MONTH(O123)=2,"FEVRIER",IF(MONTH(O123)=3,"MARS",IF(MONTH(O123)=4,"AVRIL",IF(MONTH(O123)=5,"MAI",IF(MONTH(O123)=6,"JUIN",IF(MONTH(O123)=7,"JUILLET",IF(MONTH(O123)=8,"AOUT",IF(MONTH(O123)=9,"SEPTEMBRE",IF(MONTH(O123)=10,"OCTOBRE",IF(MONTH(4)=11,"NOVEMBRE",IF(MONTH(#REF!)=12,"DECEMBRE"))))))))))))</f>
        <v>#VALUE!</v>
      </c>
      <c r="T123" s="252" t="e">
        <f>YEAR(#REF!)</f>
        <v>#REF!</v>
      </c>
      <c r="U1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3" s="317" t="s">
        <v>27</v>
      </c>
      <c r="W123" s="317" t="s">
        <v>27</v>
      </c>
      <c r="X123" s="333"/>
      <c r="Z123" s="190"/>
      <c r="AA123" s="190"/>
      <c r="GA123" s="68"/>
    </row>
    <row r="124" spans="1:183" s="67" customFormat="1" ht="86.4" customHeight="1" x14ac:dyDescent="0.35">
      <c r="A124" s="67" t="s">
        <v>2495</v>
      </c>
      <c r="B124" s="282" t="s">
        <v>176</v>
      </c>
      <c r="C124" s="14" t="s">
        <v>177</v>
      </c>
      <c r="D124" s="256" t="s">
        <v>178</v>
      </c>
      <c r="E124" s="14" t="s">
        <v>259</v>
      </c>
      <c r="F124" s="13" t="s">
        <v>260</v>
      </c>
      <c r="G124" s="15">
        <v>59531.39</v>
      </c>
      <c r="H124" s="264">
        <f>J124+K124+L124+M124+N124</f>
        <v>51153.810000000005</v>
      </c>
      <c r="I124" s="265">
        <f t="shared" si="4"/>
        <v>0.99999980451114001</v>
      </c>
      <c r="J124" s="15">
        <v>43480.73</v>
      </c>
      <c r="K124" s="15">
        <v>7673.07</v>
      </c>
      <c r="L124" s="15">
        <v>0</v>
      </c>
      <c r="M124" s="264">
        <v>0</v>
      </c>
      <c r="N124" s="15">
        <v>0.01</v>
      </c>
      <c r="O124" s="222" t="s">
        <v>27</v>
      </c>
      <c r="P124" s="252" t="e">
        <f>YEAR(#REF!)</f>
        <v>#REF!</v>
      </c>
      <c r="Q1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4" s="252" t="e">
        <f>YEAR(O124)</f>
        <v>#VALUE!</v>
      </c>
      <c r="S124" s="340" t="e">
        <f>IF(MONTH(O124)=1,"JANVIER",IF(MONTH(O124)=2,"FEVRIER",IF(MONTH(O124)=3,"MARS",IF(MONTH(O124)=4,"AVRIL",IF(MONTH(O124)=5,"MAI",IF(MONTH(O124)=6,"JUIN",IF(MONTH(O124)=7,"JUILLET",IF(MONTH(O124)=8,"AOUT",IF(MONTH(O124)=9,"SEPTEMBRE",IF(MONTH(O124)=10,"OCTOBRE",IF(MONTH(4)=11,"NOVEMBRE",IF(MONTH(#REF!)=12,"DECEMBRE"))))))))))))</f>
        <v>#VALUE!</v>
      </c>
      <c r="T124" s="252" t="e">
        <f>YEAR(#REF!)</f>
        <v>#REF!</v>
      </c>
      <c r="U1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4" s="317" t="s">
        <v>27</v>
      </c>
      <c r="W124" s="317" t="s">
        <v>27</v>
      </c>
      <c r="X124" s="333"/>
      <c r="Y124" s="68"/>
      <c r="Z124" s="190"/>
      <c r="AA124" s="190"/>
      <c r="GA124" s="68"/>
    </row>
    <row r="125" spans="1:183" s="67" customFormat="1" ht="48.65" customHeight="1" x14ac:dyDescent="0.35">
      <c r="A125" s="67" t="s">
        <v>2495</v>
      </c>
      <c r="B125" s="282" t="s">
        <v>176</v>
      </c>
      <c r="C125" s="14" t="s">
        <v>177</v>
      </c>
      <c r="D125" s="256" t="s">
        <v>178</v>
      </c>
      <c r="E125" s="14" t="s">
        <v>261</v>
      </c>
      <c r="F125" s="13" t="s">
        <v>262</v>
      </c>
      <c r="G125" s="15">
        <v>42952.42</v>
      </c>
      <c r="H125" s="264">
        <f>J125+K125+L125+M125+N125</f>
        <v>42553.659999999996</v>
      </c>
      <c r="I125" s="265">
        <f t="shared" si="4"/>
        <v>0.7499989425116429</v>
      </c>
      <c r="J125" s="15">
        <v>27127.919999999998</v>
      </c>
      <c r="K125" s="15">
        <v>4787.28</v>
      </c>
      <c r="L125" s="15">
        <v>0</v>
      </c>
      <c r="M125" s="264">
        <v>0</v>
      </c>
      <c r="N125" s="15">
        <v>10638.46</v>
      </c>
      <c r="O125" s="222" t="s">
        <v>27</v>
      </c>
      <c r="P125" s="252" t="e">
        <f>YEAR(#REF!)</f>
        <v>#REF!</v>
      </c>
      <c r="Q1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5" s="252" t="e">
        <f>YEAR(O125)</f>
        <v>#VALUE!</v>
      </c>
      <c r="S125" s="340" t="e">
        <f>IF(MONTH(O125)=1,"JANVIER",IF(MONTH(O125)=2,"FEVRIER",IF(MONTH(O125)=3,"MARS",IF(MONTH(O125)=4,"AVRIL",IF(MONTH(O125)=5,"MAI",IF(MONTH(O125)=6,"JUIN",IF(MONTH(O125)=7,"JUILLET",IF(MONTH(O125)=8,"AOUT",IF(MONTH(O125)=9,"SEPTEMBRE",IF(MONTH(O125)=10,"OCTOBRE",IF(MONTH(4)=11,"NOVEMBRE",IF(MONTH(#REF!)=12,"DECEMBRE"))))))))))))</f>
        <v>#VALUE!</v>
      </c>
      <c r="T125" s="252" t="e">
        <f>YEAR(#REF!)</f>
        <v>#REF!</v>
      </c>
      <c r="U1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5" s="222" t="s">
        <v>27</v>
      </c>
      <c r="W125" s="222" t="s">
        <v>27</v>
      </c>
      <c r="X125" s="333"/>
      <c r="Y125" s="68"/>
      <c r="Z125" s="190"/>
      <c r="AA125" s="190"/>
      <c r="GA125" s="68"/>
    </row>
    <row r="126" spans="1:183" s="67" customFormat="1" ht="113.15" customHeight="1" x14ac:dyDescent="0.35">
      <c r="A126" s="67" t="s">
        <v>2495</v>
      </c>
      <c r="B126" s="282" t="s">
        <v>176</v>
      </c>
      <c r="C126" s="14" t="s">
        <v>248</v>
      </c>
      <c r="D126" s="256" t="s">
        <v>178</v>
      </c>
      <c r="E126" s="336" t="s">
        <v>263</v>
      </c>
      <c r="F126" s="12" t="s">
        <v>264</v>
      </c>
      <c r="G126" s="264">
        <v>25000</v>
      </c>
      <c r="H126" s="264">
        <f>J126+K126+L126+M126+N126</f>
        <v>25000</v>
      </c>
      <c r="I126" s="265">
        <f t="shared" si="4"/>
        <v>1</v>
      </c>
      <c r="J126" s="15">
        <v>21250</v>
      </c>
      <c r="K126" s="15">
        <v>3750</v>
      </c>
      <c r="L126" s="15">
        <v>0</v>
      </c>
      <c r="M126" s="264">
        <v>0</v>
      </c>
      <c r="N126" s="15">
        <v>0</v>
      </c>
      <c r="O126" s="222" t="s">
        <v>27</v>
      </c>
      <c r="P126" s="252" t="e">
        <f>YEAR(#REF!)</f>
        <v>#REF!</v>
      </c>
      <c r="Q1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6" s="252" t="e">
        <f>YEAR(O126)</f>
        <v>#VALUE!</v>
      </c>
      <c r="S126" s="252" t="e">
        <f>IF(MONTH(O126)=1,"JANVIER",IF(MONTH(O126)=2,"FEVRIER",IF(MONTH(O126)=3,"MARS",IF(MONTH(O126)=4,"AVRIL",IF(MONTH(O126)=5,"MAI",IF(MONTH(O126)=6,"JUIN",IF(MONTH(O126)=7,"JUILLET",IF(MONTH(O126)=8,"AOUT",IF(MONTH(O126)=9,"SEPTEMBRE",IF(MONTH(O126)=10,"OCTOBRE",IF(MONTH(4)=11,"NOVEMBRE",IF(MONTH(#REF!)=12,"DECEMBRE"))))))))))))</f>
        <v>#VALUE!</v>
      </c>
      <c r="T126" s="252" t="e">
        <f>YEAR(#REF!)</f>
        <v>#REF!</v>
      </c>
      <c r="U1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6" s="317" t="s">
        <v>27</v>
      </c>
      <c r="W126" s="317" t="s">
        <v>27</v>
      </c>
      <c r="X126" s="330"/>
      <c r="Y126" s="204"/>
      <c r="Z126" s="190"/>
      <c r="AA126" s="190"/>
      <c r="GA126" s="68"/>
    </row>
    <row r="127" spans="1:183" s="67" customFormat="1" ht="101.15" customHeight="1" x14ac:dyDescent="0.35">
      <c r="A127" s="67" t="s">
        <v>2495</v>
      </c>
      <c r="B127" s="282" t="s">
        <v>176</v>
      </c>
      <c r="C127" s="14" t="s">
        <v>248</v>
      </c>
      <c r="D127" s="256" t="s">
        <v>178</v>
      </c>
      <c r="E127" s="336" t="s">
        <v>265</v>
      </c>
      <c r="F127" s="12" t="s">
        <v>266</v>
      </c>
      <c r="G127" s="264">
        <v>94776.66</v>
      </c>
      <c r="H127" s="264">
        <f>J127+K127+L127+M127+N127</f>
        <v>87169.040000000008</v>
      </c>
      <c r="I127" s="265">
        <f t="shared" si="4"/>
        <v>0.64999981644859228</v>
      </c>
      <c r="J127" s="15">
        <v>48160.88</v>
      </c>
      <c r="K127" s="15">
        <v>8498.98</v>
      </c>
      <c r="L127" s="15">
        <v>0</v>
      </c>
      <c r="M127" s="264">
        <v>0</v>
      </c>
      <c r="N127" s="15">
        <v>30509.18</v>
      </c>
      <c r="O127" s="222" t="s">
        <v>27</v>
      </c>
      <c r="P127" s="252" t="e">
        <f>YEAR(#REF!)</f>
        <v>#REF!</v>
      </c>
      <c r="Q1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7" s="252" t="e">
        <f>YEAR(O127)</f>
        <v>#VALUE!</v>
      </c>
      <c r="S127" s="252" t="e">
        <f>IF(MONTH(O127)=1,"JANVIER",IF(MONTH(O127)=2,"FEVRIER",IF(MONTH(O127)=3,"MARS",IF(MONTH(O127)=4,"AVRIL",IF(MONTH(O127)=5,"MAI",IF(MONTH(O127)=6,"JUIN",IF(MONTH(O127)=7,"JUILLET",IF(MONTH(O127)=8,"AOUT",IF(MONTH(O127)=9,"SEPTEMBRE",IF(MONTH(O127)=10,"OCTOBRE",IF(MONTH(4)=11,"NOVEMBRE",IF(MONTH(#REF!)=12,"DECEMBRE"))))))))))))</f>
        <v>#VALUE!</v>
      </c>
      <c r="T127" s="252" t="e">
        <f>YEAR(#REF!)</f>
        <v>#REF!</v>
      </c>
      <c r="U1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7" s="222" t="s">
        <v>27</v>
      </c>
      <c r="W127" s="222" t="s">
        <v>27</v>
      </c>
      <c r="X127" s="330"/>
      <c r="Y127" s="204"/>
      <c r="Z127" s="190"/>
      <c r="AA127" s="190"/>
      <c r="GA127" s="68"/>
    </row>
    <row r="128" spans="1:183" s="67" customFormat="1" ht="48.65" customHeight="1" x14ac:dyDescent="0.35">
      <c r="A128" s="67" t="s">
        <v>2495</v>
      </c>
      <c r="B128" s="361" t="s">
        <v>176</v>
      </c>
      <c r="C128" s="339" t="s">
        <v>248</v>
      </c>
      <c r="D128" s="362" t="s">
        <v>178</v>
      </c>
      <c r="E128" s="339" t="s">
        <v>267</v>
      </c>
      <c r="F128" s="21" t="s">
        <v>268</v>
      </c>
      <c r="G128" s="26">
        <v>25000</v>
      </c>
      <c r="H128" s="363">
        <f>J128+K128+L128+M128+N128</f>
        <v>25000</v>
      </c>
      <c r="I128" s="364">
        <f t="shared" si="4"/>
        <v>1</v>
      </c>
      <c r="J128" s="26">
        <v>21250</v>
      </c>
      <c r="K128" s="26">
        <v>3750</v>
      </c>
      <c r="L128" s="26">
        <v>0</v>
      </c>
      <c r="M128" s="26">
        <v>0</v>
      </c>
      <c r="N128" s="26">
        <v>0</v>
      </c>
      <c r="O128" s="222" t="s">
        <v>27</v>
      </c>
      <c r="P128" s="252" t="e">
        <f>YEAR(#REF!)</f>
        <v>#REF!</v>
      </c>
      <c r="Q1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8" s="252" t="e">
        <f>YEAR(O128)</f>
        <v>#VALUE!</v>
      </c>
      <c r="S128" s="252" t="e">
        <f>IF(MONTH(O128)=1,"JANVIER",IF(MONTH(O128)=2,"FEVRIER",IF(MONTH(O128)=3,"MARS",IF(MONTH(O128)=4,"AVRIL",IF(MONTH(O128)=5,"MAI",IF(MONTH(O128)=6,"JUIN",IF(MONTH(O128)=7,"JUILLET",IF(MONTH(O128)=8,"AOUT",IF(MONTH(O128)=9,"SEPTEMBRE",IF(MONTH(O128)=10,"OCTOBRE",IF(MONTH(4)=11,"NOVEMBRE",IF(MONTH(#REF!)=12,"DECEMBRE"))))))))))))</f>
        <v>#VALUE!</v>
      </c>
      <c r="T128" s="252" t="e">
        <f>YEAR(#REF!)</f>
        <v>#REF!</v>
      </c>
      <c r="U1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8" s="317" t="s">
        <v>27</v>
      </c>
      <c r="W128" s="317" t="s">
        <v>27</v>
      </c>
      <c r="X128" s="330"/>
      <c r="Y128" s="204"/>
      <c r="Z128" s="190"/>
      <c r="AA128" s="190"/>
      <c r="GA128" s="68"/>
    </row>
    <row r="129" spans="1:183" s="67" customFormat="1" ht="48.65" customHeight="1" x14ac:dyDescent="0.35">
      <c r="A129" s="67" t="s">
        <v>2495</v>
      </c>
      <c r="B129" s="361" t="s">
        <v>176</v>
      </c>
      <c r="C129" s="339" t="s">
        <v>248</v>
      </c>
      <c r="D129" s="362" t="s">
        <v>178</v>
      </c>
      <c r="E129" s="339" t="s">
        <v>269</v>
      </c>
      <c r="F129" s="21" t="s">
        <v>268</v>
      </c>
      <c r="G129" s="26">
        <v>87249.64</v>
      </c>
      <c r="H129" s="363">
        <f>J129+K129+L129+M129+N129</f>
        <v>85398.489999999991</v>
      </c>
      <c r="I129" s="364">
        <f t="shared" si="4"/>
        <v>0.74999967798025469</v>
      </c>
      <c r="J129" s="26">
        <v>52391.11</v>
      </c>
      <c r="K129" s="26">
        <v>9245.49</v>
      </c>
      <c r="L129" s="26">
        <v>0</v>
      </c>
      <c r="M129" s="26">
        <v>2412.2399999999998</v>
      </c>
      <c r="N129" s="26">
        <v>21349.65</v>
      </c>
      <c r="O129" s="222" t="s">
        <v>27</v>
      </c>
      <c r="P129" s="252" t="e">
        <f>YEAR(#REF!)</f>
        <v>#REF!</v>
      </c>
      <c r="Q1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29" s="252" t="e">
        <f>YEAR(O129)</f>
        <v>#VALUE!</v>
      </c>
      <c r="S129" s="252" t="e">
        <f>IF(MONTH(O129)=1,"JANVIER",IF(MONTH(O129)=2,"FEVRIER",IF(MONTH(O129)=3,"MARS",IF(MONTH(O129)=4,"AVRIL",IF(MONTH(O129)=5,"MAI",IF(MONTH(O129)=6,"JUIN",IF(MONTH(O129)=7,"JUILLET",IF(MONTH(O129)=8,"AOUT",IF(MONTH(O129)=9,"SEPTEMBRE",IF(MONTH(O129)=10,"OCTOBRE",IF(MONTH(4)=11,"NOVEMBRE",IF(MONTH(#REF!)=12,"DECEMBRE"))))))))))))</f>
        <v>#VALUE!</v>
      </c>
      <c r="T129" s="252" t="e">
        <f>YEAR(#REF!)</f>
        <v>#REF!</v>
      </c>
      <c r="U1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29" s="222" t="s">
        <v>27</v>
      </c>
      <c r="W129" s="222" t="s">
        <v>27</v>
      </c>
      <c r="X129" s="330"/>
      <c r="Y129" s="204"/>
      <c r="Z129" s="190"/>
      <c r="AA129" s="190"/>
      <c r="GA129" s="68"/>
    </row>
    <row r="130" spans="1:183" s="67" customFormat="1" ht="83.4" customHeight="1" x14ac:dyDescent="0.35">
      <c r="A130" s="67" t="s">
        <v>2495</v>
      </c>
      <c r="B130" s="255" t="s">
        <v>176</v>
      </c>
      <c r="C130" s="14" t="s">
        <v>177</v>
      </c>
      <c r="D130" s="256" t="s">
        <v>178</v>
      </c>
      <c r="E130" s="339" t="s">
        <v>270</v>
      </c>
      <c r="F130" s="21" t="s">
        <v>182</v>
      </c>
      <c r="G130" s="250">
        <v>198917.99</v>
      </c>
      <c r="H130" s="250">
        <f>J130+K130+L130+M130+N130</f>
        <v>194652.63</v>
      </c>
      <c r="I130" s="277">
        <f t="shared" si="4"/>
        <v>0.649999951195111</v>
      </c>
      <c r="J130" s="250">
        <v>107545.57</v>
      </c>
      <c r="K130" s="250">
        <v>18978.63</v>
      </c>
      <c r="L130" s="250">
        <v>0</v>
      </c>
      <c r="M130" s="250">
        <v>0</v>
      </c>
      <c r="N130" s="250">
        <v>68128.429999999993</v>
      </c>
      <c r="O130" s="222" t="s">
        <v>27</v>
      </c>
      <c r="P130" s="252" t="e">
        <f>YEAR(#REF!)</f>
        <v>#REF!</v>
      </c>
      <c r="Q1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0" s="252" t="e">
        <f>YEAR(O130)</f>
        <v>#VALUE!</v>
      </c>
      <c r="S130" s="340" t="e">
        <f>IF(MONTH(O130)=1,"JANVIER",IF(MONTH(O130)=2,"FEVRIER",IF(MONTH(O130)=3,"MARS",IF(MONTH(O130)=4,"AVRIL",IF(MONTH(O130)=5,"MAI",IF(MONTH(O130)=6,"JUIN",IF(MONTH(O130)=7,"JUILLET",IF(MONTH(O130)=8,"AOUT",IF(MONTH(O130)=9,"SEPTEMBRE",IF(MONTH(O130)=10,"OCTOBRE",IF(MONTH(O130)=11,"NOVEMBRE",IF(MONTH(O130)=12,"DECEMBRE"))))))))))))</f>
        <v>#VALUE!</v>
      </c>
      <c r="T130" s="252" t="e">
        <f>YEAR(#REF!)</f>
        <v>#REF!</v>
      </c>
      <c r="U1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0" s="232" t="e">
        <f>YEAR(#REF!)</f>
        <v>#REF!</v>
      </c>
      <c r="W13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30" s="333"/>
      <c r="Y130" s="68"/>
      <c r="Z130" s="190"/>
      <c r="AA130" s="190"/>
      <c r="GA130" s="68"/>
    </row>
    <row r="131" spans="1:183" s="67" customFormat="1" ht="119.4" customHeight="1" x14ac:dyDescent="0.35">
      <c r="A131" s="67" t="s">
        <v>2495</v>
      </c>
      <c r="B131" s="255" t="s">
        <v>176</v>
      </c>
      <c r="C131" s="14" t="s">
        <v>177</v>
      </c>
      <c r="D131" s="256" t="s">
        <v>178</v>
      </c>
      <c r="E131" s="14" t="s">
        <v>271</v>
      </c>
      <c r="F131" s="12" t="s">
        <v>195</v>
      </c>
      <c r="G131" s="365">
        <v>195870.42</v>
      </c>
      <c r="H131" s="250">
        <v>189226.88999999998</v>
      </c>
      <c r="I131" s="277">
        <v>0.64999990223376813</v>
      </c>
      <c r="J131" s="250">
        <v>104547.84</v>
      </c>
      <c r="K131" s="250">
        <v>18449.62</v>
      </c>
      <c r="L131" s="250">
        <v>0</v>
      </c>
      <c r="M131" s="250">
        <v>0</v>
      </c>
      <c r="N131" s="250">
        <v>66229.429999999993</v>
      </c>
      <c r="O131" s="222" t="s">
        <v>27</v>
      </c>
      <c r="P131" s="252" t="e">
        <f>YEAR(#REF!)</f>
        <v>#REF!</v>
      </c>
      <c r="Q1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1" s="252" t="e">
        <f>YEAR(O131)</f>
        <v>#VALUE!</v>
      </c>
      <c r="S131" s="340" t="e">
        <f>IF(MONTH(O131)=1,"JANVIER",IF(MONTH(O131)=2,"FEVRIER",IF(MONTH(O131)=3,"MARS",IF(MONTH(O131)=4,"AVRIL",IF(MONTH(O131)=5,"MAI",IF(MONTH(O131)=6,"JUIN",IF(MONTH(O131)=7,"JUILLET",IF(MONTH(O131)=8,"AOUT",IF(MONTH(O131)=9,"SEPTEMBRE",IF(MONTH(O131)=10,"OCTOBRE",IF(MONTH(4)=11,"NOVEMBRE",IF(MONTH(#REF!)=12,"DECEMBRE"))))))))))))</f>
        <v>#VALUE!</v>
      </c>
      <c r="T131" s="252" t="e">
        <f>YEAR(#REF!)</f>
        <v>#REF!</v>
      </c>
      <c r="U1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1" s="252" t="e">
        <f>YEAR(#REF!)</f>
        <v>#REF!</v>
      </c>
      <c r="W1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31" s="25"/>
      <c r="Y131" s="165"/>
      <c r="Z131" s="190"/>
      <c r="AA131" s="190"/>
      <c r="GA131" s="68"/>
    </row>
    <row r="132" spans="1:183" s="67" customFormat="1" ht="106.5" customHeight="1" x14ac:dyDescent="0.35">
      <c r="A132" s="67" t="s">
        <v>2495</v>
      </c>
      <c r="B132" s="355" t="s">
        <v>176</v>
      </c>
      <c r="C132" s="14" t="s">
        <v>177</v>
      </c>
      <c r="D132" s="256" t="s">
        <v>178</v>
      </c>
      <c r="E132" s="360" t="s">
        <v>272</v>
      </c>
      <c r="F132" s="51" t="s">
        <v>235</v>
      </c>
      <c r="G132" s="290">
        <v>189606.32</v>
      </c>
      <c r="H132" s="290">
        <f>J132+K132+L132+M132+N132</f>
        <v>185665.52000000002</v>
      </c>
      <c r="I132" s="93">
        <f>(J132+K132+L132+M132)/H132</f>
        <v>0.8499998276470504</v>
      </c>
      <c r="J132" s="290">
        <v>134143.31</v>
      </c>
      <c r="K132" s="290">
        <v>23672.35</v>
      </c>
      <c r="L132" s="290">
        <v>0</v>
      </c>
      <c r="M132" s="290">
        <v>0</v>
      </c>
      <c r="N132" s="290">
        <v>27849.86</v>
      </c>
      <c r="O132" s="222" t="s">
        <v>27</v>
      </c>
      <c r="P132" s="252" t="e">
        <f>YEAR(#REF!)</f>
        <v>#REF!</v>
      </c>
      <c r="Q1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2" s="252" t="e">
        <f>YEAR(O132)</f>
        <v>#VALUE!</v>
      </c>
      <c r="S132" s="340" t="e">
        <f>IF(MONTH(O132)=1,"JANVIER",IF(MONTH(O132)=2,"FEVRIER",IF(MONTH(O132)=3,"MARS",IF(MONTH(O132)=4,"AVRIL",IF(MONTH(O132)=5,"MAI",IF(MONTH(O132)=6,"JUIN",IF(MONTH(O132)=7,"JUILLET",IF(MONTH(O132)=8,"AOUT",IF(MONTH(O132)=9,"SEPTEMBRE",IF(MONTH(O132)=10,"OCTOBRE",IF(MONTH(4)=11,"NOVEMBRE",IF(MONTH(#REF!)=12,"DECEMBRE"))))))))))))</f>
        <v>#VALUE!</v>
      </c>
      <c r="T132" s="252" t="e">
        <f>YEAR(#REF!)</f>
        <v>#REF!</v>
      </c>
      <c r="U1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2" s="252" t="e">
        <f>YEAR(#REF!)</f>
        <v>#REF!</v>
      </c>
      <c r="W1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32" s="359"/>
      <c r="Y132" s="214"/>
      <c r="Z132" s="190"/>
      <c r="AA132" s="190"/>
      <c r="GA132" s="68"/>
    </row>
    <row r="133" spans="1:183" s="67" customFormat="1" ht="117.65" customHeight="1" x14ac:dyDescent="0.35">
      <c r="A133" s="67" t="s">
        <v>2495</v>
      </c>
      <c r="B133" s="355" t="s">
        <v>176</v>
      </c>
      <c r="C133" s="14" t="s">
        <v>177</v>
      </c>
      <c r="D133" s="256" t="s">
        <v>178</v>
      </c>
      <c r="E133" s="367" t="s">
        <v>273</v>
      </c>
      <c r="F133" s="51" t="s">
        <v>274</v>
      </c>
      <c r="G133" s="290">
        <v>190934.53</v>
      </c>
      <c r="H133" s="290">
        <f>J133+K133+L133+M133+N133</f>
        <v>173763.49</v>
      </c>
      <c r="I133" s="93">
        <f>(J133+K133+L133+M133)/H133</f>
        <v>0.84999978994436631</v>
      </c>
      <c r="J133" s="290">
        <v>125544.09</v>
      </c>
      <c r="K133" s="290">
        <v>22154.84</v>
      </c>
      <c r="L133" s="290">
        <v>0</v>
      </c>
      <c r="M133" s="290">
        <v>0</v>
      </c>
      <c r="N133" s="290">
        <v>26064.560000000001</v>
      </c>
      <c r="O133" s="222" t="s">
        <v>27</v>
      </c>
      <c r="P133" s="252" t="e">
        <f>YEAR(#REF!)</f>
        <v>#REF!</v>
      </c>
      <c r="Q1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3" s="252" t="e">
        <f>YEAR(O133)</f>
        <v>#VALUE!</v>
      </c>
      <c r="S133" s="340" t="e">
        <f>IF(MONTH(O133)=1,"JANVIER",IF(MONTH(O133)=2,"FEVRIER",IF(MONTH(O133)=3,"MARS",IF(MONTH(O133)=4,"AVRIL",IF(MONTH(O133)=5,"MAI",IF(MONTH(O133)=6,"JUIN",IF(MONTH(O133)=7,"JUILLET",IF(MONTH(O133)=8,"AOUT",IF(MONTH(O133)=9,"SEPTEMBRE",IF(MONTH(O133)=10,"OCTOBRE",IF(MONTH(4)=11,"NOVEMBRE",IF(MONTH(#REF!)=12,"DECEMBRE"))))))))))))</f>
        <v>#VALUE!</v>
      </c>
      <c r="T133" s="252" t="e">
        <f>YEAR(#REF!)</f>
        <v>#REF!</v>
      </c>
      <c r="U1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3" s="252" t="e">
        <f>YEAR(#REF!)</f>
        <v>#REF!</v>
      </c>
      <c r="W1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33" s="359"/>
      <c r="Y133" s="214"/>
      <c r="Z133" s="190"/>
      <c r="AA133" s="190"/>
      <c r="GA133" s="68"/>
    </row>
    <row r="134" spans="1:183" s="67" customFormat="1" ht="83.15" customHeight="1" x14ac:dyDescent="0.35">
      <c r="A134" s="67" t="s">
        <v>2495</v>
      </c>
      <c r="B134" s="282" t="s">
        <v>176</v>
      </c>
      <c r="C134" s="14" t="s">
        <v>177</v>
      </c>
      <c r="D134" s="256" t="s">
        <v>178</v>
      </c>
      <c r="E134" s="14" t="s">
        <v>275</v>
      </c>
      <c r="F134" s="279" t="s">
        <v>276</v>
      </c>
      <c r="G134" s="15">
        <v>177262.67</v>
      </c>
      <c r="H134" s="15">
        <f>J134+K134+L134+M134+N134</f>
        <v>152281.66</v>
      </c>
      <c r="I134" s="93">
        <f t="shared" ref="I134:I135" si="5">(J134+K134+L134+M134)/H134</f>
        <v>0.9999978329629452</v>
      </c>
      <c r="J134" s="15">
        <v>129439.13</v>
      </c>
      <c r="K134" s="15">
        <v>22842.2</v>
      </c>
      <c r="L134" s="15">
        <v>0</v>
      </c>
      <c r="M134" s="15">
        <v>0</v>
      </c>
      <c r="N134" s="15">
        <v>0.33</v>
      </c>
      <c r="O134" s="222" t="s">
        <v>27</v>
      </c>
      <c r="P134" s="252" t="e">
        <f>YEAR(#REF!)</f>
        <v>#REF!</v>
      </c>
      <c r="Q1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4" s="252" t="e">
        <f>YEAR(O134)</f>
        <v>#VALUE!</v>
      </c>
      <c r="S134" s="340" t="e">
        <f>IF(MONTH(O134)=1,"JANVIER",IF(MONTH(O134)=2,"FEVRIER",IF(MONTH(O134)=3,"MARS",IF(MONTH(O134)=4,"AVRIL",IF(MONTH(O134)=5,"MAI",IF(MONTH(O134)=6,"JUIN",IF(MONTH(O134)=7,"JUILLET",IF(MONTH(O134)=8,"AOUT",IF(MONTH(O134)=9,"SEPTEMBRE",IF(MONTH(O134)=10,"OCTOBRE",IF(MONTH(4)=11,"NOVEMBRE",IF(MONTH(#REF!)=12,"DECEMBRE"))))))))))))</f>
        <v>#VALUE!</v>
      </c>
      <c r="T134" s="252" t="e">
        <f>YEAR(#REF!)</f>
        <v>#REF!</v>
      </c>
      <c r="U1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4" s="232" t="e">
        <f>YEAR(#REF!)</f>
        <v>#REF!</v>
      </c>
      <c r="W13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34" s="330"/>
      <c r="Y134" s="204"/>
      <c r="Z134" s="190"/>
      <c r="AA134" s="190"/>
      <c r="GA134" s="68"/>
    </row>
    <row r="135" spans="1:183" s="67" customFormat="1" ht="80.400000000000006" customHeight="1" x14ac:dyDescent="0.35">
      <c r="A135" s="67" t="s">
        <v>2495</v>
      </c>
      <c r="B135" s="361" t="s">
        <v>176</v>
      </c>
      <c r="C135" s="339" t="s">
        <v>177</v>
      </c>
      <c r="D135" s="256" t="s">
        <v>178</v>
      </c>
      <c r="E135" s="369" t="s">
        <v>277</v>
      </c>
      <c r="F135" s="21" t="s">
        <v>278</v>
      </c>
      <c r="G135" s="26">
        <v>177527.56</v>
      </c>
      <c r="H135" s="26">
        <f>J135+K135+L135+M135+N135</f>
        <v>175210.34</v>
      </c>
      <c r="I135" s="93">
        <f t="shared" si="5"/>
        <v>0.64999965184703146</v>
      </c>
      <c r="J135" s="26">
        <v>96803.66</v>
      </c>
      <c r="K135" s="26">
        <v>17083</v>
      </c>
      <c r="L135" s="26">
        <v>0</v>
      </c>
      <c r="M135" s="26">
        <v>0</v>
      </c>
      <c r="N135" s="26">
        <v>61323.68</v>
      </c>
      <c r="O135" s="222" t="s">
        <v>27</v>
      </c>
      <c r="P135" s="252" t="e">
        <f>YEAR(#REF!)</f>
        <v>#REF!</v>
      </c>
      <c r="Q1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5" s="252"/>
      <c r="S135" s="340" t="e">
        <f>IF(MONTH(O135)=1,"JANVIER",IF(MONTH(O135)=2,"FEVRIER",IF(MONTH(O135)=3,"MARS",IF(MONTH(O135)=4,"AVRIL",IF(MONTH(O135)=5,"MAI",IF(MONTH(O135)=6,"JUIN",IF(MONTH(O135)=7,"JUILLET",IF(MONTH(O135)=8,"AOUT",IF(MONTH(O135)=9,"SEPTEMBRE",IF(MONTH(O135)=10,"OCTOBRE",IF(MONTH(4)=11,"NOVEMBRE",IF(MONTH(#REF!)=12,"DECEMBRE"))))))))))))</f>
        <v>#VALUE!</v>
      </c>
      <c r="T135" s="252" t="e">
        <f>YEAR(#REF!)</f>
        <v>#REF!</v>
      </c>
      <c r="U1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5" s="252"/>
      <c r="W135" s="252"/>
      <c r="X135" s="371"/>
      <c r="Y135" s="353"/>
      <c r="Z135" s="190"/>
      <c r="AA135" s="190"/>
      <c r="GA135" s="68"/>
    </row>
    <row r="136" spans="1:183" s="67" customFormat="1" ht="102.65" customHeight="1" x14ac:dyDescent="0.35">
      <c r="A136" s="67" t="s">
        <v>2495</v>
      </c>
      <c r="B136" s="282" t="s">
        <v>176</v>
      </c>
      <c r="C136" s="14" t="s">
        <v>248</v>
      </c>
      <c r="D136" s="256" t="s">
        <v>178</v>
      </c>
      <c r="E136" s="336" t="s">
        <v>279</v>
      </c>
      <c r="F136" s="12" t="s">
        <v>280</v>
      </c>
      <c r="G136" s="372">
        <v>199238.15</v>
      </c>
      <c r="H136" s="264">
        <f>J136+K136+L136+M136+N136</f>
        <v>198172.43</v>
      </c>
      <c r="I136" s="265">
        <f>(J136+K136+L136+M136)/H136</f>
        <v>0.64999990160084331</v>
      </c>
      <c r="J136" s="373">
        <v>109490.25</v>
      </c>
      <c r="K136" s="373">
        <v>19321.810000000001</v>
      </c>
      <c r="L136" s="373">
        <v>0</v>
      </c>
      <c r="M136" s="373">
        <v>0</v>
      </c>
      <c r="N136" s="373">
        <v>69360.37</v>
      </c>
      <c r="O136" s="222" t="s">
        <v>27</v>
      </c>
      <c r="P136" s="252" t="e">
        <f>YEAR(#REF!)</f>
        <v>#REF!</v>
      </c>
      <c r="Q1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6" s="340" t="e">
        <f>YEAR(O136)</f>
        <v>#VALUE!</v>
      </c>
      <c r="S136" s="340" t="e">
        <f>IF(MONTH(O136)=1,"JANVIER",IF(MONTH(O136)=2,"FEVRIER",IF(MONTH(O136)=3,"MARS",IF(MONTH(O136)=4,"AVRIL",IF(MONTH(O136)=5,"MAI",IF(MONTH(O136)=6,"JUIN",IF(MONTH(O136)=7,"JUILLET",IF(MONTH(O136)=8,"AOUT",IF(MONTH(O136)=9,"SEPTEMBRE",IF(MONTH(O136)=10,"OCTOBRE",IF(MONTH(4)=11,"NOVEMBRE",IF(MONTH(#REF!)=12,"DECEMBRE"))))))))))))</f>
        <v>#VALUE!</v>
      </c>
      <c r="T136" s="252" t="e">
        <f>YEAR(#REF!)</f>
        <v>#REF!</v>
      </c>
      <c r="U1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6" s="252" t="e">
        <f>YEAR(#REF!)</f>
        <v>#REF!</v>
      </c>
      <c r="W1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36" s="330"/>
      <c r="Y136" s="374"/>
      <c r="Z136" s="190"/>
      <c r="AA136" s="190"/>
      <c r="GA136" s="68"/>
    </row>
    <row r="137" spans="1:183" s="215" customFormat="1" ht="99" customHeight="1" x14ac:dyDescent="0.35">
      <c r="A137" s="67" t="s">
        <v>2495</v>
      </c>
      <c r="B137" s="282" t="s">
        <v>176</v>
      </c>
      <c r="C137" s="14" t="s">
        <v>248</v>
      </c>
      <c r="D137" s="256" t="s">
        <v>178</v>
      </c>
      <c r="E137" s="14" t="s">
        <v>281</v>
      </c>
      <c r="F137" s="12" t="s">
        <v>282</v>
      </c>
      <c r="G137" s="15">
        <v>199261.97</v>
      </c>
      <c r="H137" s="264">
        <f>J137+K137+L137+M137+N137</f>
        <v>195851.97000000003</v>
      </c>
      <c r="I137" s="265">
        <f>(J137+K137+L137+M137)/H137</f>
        <v>0.84999992596449248</v>
      </c>
      <c r="J137" s="373">
        <v>133114.70000000001</v>
      </c>
      <c r="K137" s="373">
        <v>23490.82</v>
      </c>
      <c r="L137" s="373">
        <v>0</v>
      </c>
      <c r="M137" s="373">
        <v>9868.64</v>
      </c>
      <c r="N137" s="373">
        <v>29377.81</v>
      </c>
      <c r="O137" s="222" t="s">
        <v>27</v>
      </c>
      <c r="P137" s="252" t="e">
        <f>YEAR(#REF!)</f>
        <v>#REF!</v>
      </c>
      <c r="Q1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7" s="252" t="e">
        <f>YEAR(O137)</f>
        <v>#VALUE!</v>
      </c>
      <c r="S137" s="252" t="e">
        <f>IF(MONTH(O137)=1,"JANVIER",IF(MONTH(O137)=2,"FEVRIER",IF(MONTH(O137)=3,"MARS",IF(MONTH(O137)=4,"AVRIL",IF(MONTH(O137)=5,"MAI",IF(MONTH(O137)=6,"JUIN",IF(MONTH(O137)=7,"JUILLET",IF(MONTH(O137)=8,"AOUT",IF(MONTH(O137)=9,"SEPTEMBRE",IF(MONTH(O137)=10,"OCTOBRE",IF(MONTH(4)=11,"NOVEMBRE",IF(MONTH(#REF!)=12,"DECEMBRE"))))))))))))</f>
        <v>#VALUE!</v>
      </c>
      <c r="T137" s="252" t="e">
        <f>YEAR(#REF!)</f>
        <v>#REF!</v>
      </c>
      <c r="U1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7" s="252" t="e">
        <f>YEAR(#REF!)</f>
        <v>#REF!</v>
      </c>
      <c r="W1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37" s="333"/>
      <c r="Y137" s="196"/>
      <c r="Z137" s="190"/>
      <c r="AA137" s="190"/>
      <c r="GA137" s="204"/>
    </row>
    <row r="138" spans="1:183" s="67" customFormat="1" ht="48.65" customHeight="1" x14ac:dyDescent="0.35">
      <c r="A138" s="67" t="s">
        <v>2495</v>
      </c>
      <c r="B138" s="375" t="s">
        <v>283</v>
      </c>
      <c r="C138" s="376" t="s">
        <v>284</v>
      </c>
      <c r="D138" s="256" t="s">
        <v>285</v>
      </c>
      <c r="E138" s="339" t="s">
        <v>286</v>
      </c>
      <c r="F138" s="21" t="s">
        <v>287</v>
      </c>
      <c r="G138" s="26">
        <v>42785.64</v>
      </c>
      <c r="H138" s="363">
        <f>J138+K138+L138+M138+N138</f>
        <v>40905.100000000006</v>
      </c>
      <c r="I138" s="364">
        <f>(J138+K138+L138+M138)/H138</f>
        <v>0.99999902212682523</v>
      </c>
      <c r="J138" s="377">
        <v>34769.300000000003</v>
      </c>
      <c r="K138" s="377">
        <v>0</v>
      </c>
      <c r="L138" s="377">
        <v>6135.76</v>
      </c>
      <c r="M138" s="377">
        <v>0</v>
      </c>
      <c r="N138" s="377">
        <v>0.04</v>
      </c>
      <c r="O138" s="39">
        <v>44358</v>
      </c>
      <c r="P138" s="252" t="e">
        <f>YEAR(#REF!)</f>
        <v>#REF!</v>
      </c>
      <c r="Q1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8" s="252">
        <f>YEAR(O138)</f>
        <v>2021</v>
      </c>
      <c r="S138" s="252" t="str">
        <f>IF(MONTH(O138)=1,"JANVIER",IF(MONTH(O138)=2,"FEVRIER",IF(MONTH(O138)=3,"MARS",IF(MONTH(O138)=4,"AVRIL",IF(MONTH(O138)=5,"MAI",IF(MONTH(O138)=6,"JUIN",IF(MONTH(O138)=7,"JUILLET",IF(MONTH(O138)=8,"AOUT",IF(MONTH(O138)=9,"SEPTEMBRE",IF(MONTH(O138)=10,"OCTOBRE",IF(MONTH(4)=11,"NOVEMBRE",IF(MONTH(#REF!)=12,"DECEMBRE"))))))))))))</f>
        <v>JUIN</v>
      </c>
      <c r="T138" s="252" t="e">
        <f>YEAR(#REF!)</f>
        <v>#REF!</v>
      </c>
      <c r="U1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8" s="222" t="s">
        <v>27</v>
      </c>
      <c r="W138" s="222" t="s">
        <v>27</v>
      </c>
      <c r="X138" s="330"/>
      <c r="Y138" s="374"/>
      <c r="Z138" s="190"/>
      <c r="AA138" s="190"/>
      <c r="GA138" s="68"/>
    </row>
    <row r="139" spans="1:183" s="67" customFormat="1" ht="85.5" customHeight="1" x14ac:dyDescent="0.35">
      <c r="A139" s="67" t="s">
        <v>2495</v>
      </c>
      <c r="B139" s="378" t="s">
        <v>288</v>
      </c>
      <c r="C139" s="379" t="s">
        <v>289</v>
      </c>
      <c r="D139" s="380" t="s">
        <v>290</v>
      </c>
      <c r="E139" s="381" t="s">
        <v>291</v>
      </c>
      <c r="F139" s="382" t="s">
        <v>292</v>
      </c>
      <c r="G139" s="37">
        <v>2213005.13</v>
      </c>
      <c r="H139" s="37">
        <f>J139+K139+L139+M139+N139</f>
        <v>1229447.27</v>
      </c>
      <c r="I139" s="93">
        <f>(J139+K139+L139+M139)/H139</f>
        <v>0.84999999227295042</v>
      </c>
      <c r="J139" s="37">
        <v>1045030.17</v>
      </c>
      <c r="K139" s="37">
        <v>0</v>
      </c>
      <c r="L139" s="37">
        <v>0</v>
      </c>
      <c r="M139" s="37">
        <v>0</v>
      </c>
      <c r="N139" s="37">
        <v>184417.1</v>
      </c>
      <c r="O139" s="39">
        <v>44095</v>
      </c>
      <c r="P139" s="252" t="e">
        <f>YEAR(#REF!)</f>
        <v>#REF!</v>
      </c>
      <c r="Q1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39" s="252">
        <f>YEAR(O139)</f>
        <v>2020</v>
      </c>
      <c r="S139" s="252" t="str">
        <f>IF(MONTH(O139)=1,"JANVIER",IF(MONTH(O139)=2,"FEVRIER",IF(MONTH(O139)=3,"MARS",IF(MONTH(O139)=4,"AVRIL",IF(MONTH(O139)=5,"MAI",IF(MONTH(O139)=6,"JUIN",IF(MONTH(O139)=7,"JUILLET",IF(MONTH(O139)=8,"AOUT",IF(MONTH(O139)=9,"SEPTEMBRE",IF(MONTH(O139)=10,"OCTOBRE",IF(MONTH(4)=11,"NOVEMBRE",IF(MONTH(#REF!)=12,"DECEMBRE"))))))))))))</f>
        <v>SEPTEMBRE</v>
      </c>
      <c r="T139" s="252" t="e">
        <f>YEAR(#REF!)</f>
        <v>#REF!</v>
      </c>
      <c r="U1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39" s="232" t="e">
        <f>YEAR(#REF!)</f>
        <v>#REF!</v>
      </c>
      <c r="W13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39" s="383"/>
      <c r="Z139" s="190"/>
      <c r="AA139" s="190"/>
      <c r="GA139" s="68"/>
    </row>
    <row r="140" spans="1:183" s="67" customFormat="1" ht="48.65" customHeight="1" x14ac:dyDescent="0.35">
      <c r="A140" s="67" t="s">
        <v>2495</v>
      </c>
      <c r="B140" s="378" t="s">
        <v>293</v>
      </c>
      <c r="C140" s="379" t="s">
        <v>294</v>
      </c>
      <c r="D140" s="380" t="s">
        <v>290</v>
      </c>
      <c r="E140" s="384" t="s">
        <v>295</v>
      </c>
      <c r="F140" s="12" t="s">
        <v>296</v>
      </c>
      <c r="G140" s="385">
        <v>137875.24</v>
      </c>
      <c r="H140" s="290">
        <f>J140+K140+L140+M140+N140</f>
        <v>119765.51</v>
      </c>
      <c r="I140" s="93">
        <f>(J140+K140+L140+M140)/H140</f>
        <v>1</v>
      </c>
      <c r="J140" s="386">
        <v>101800.68</v>
      </c>
      <c r="K140" s="385">
        <v>0</v>
      </c>
      <c r="L140" s="386">
        <v>17964.830000000002</v>
      </c>
      <c r="M140" s="386">
        <v>0</v>
      </c>
      <c r="N140" s="386">
        <v>0</v>
      </c>
      <c r="O140" s="39">
        <v>44095</v>
      </c>
      <c r="P140" s="252" t="e">
        <f>YEAR(#REF!)</f>
        <v>#REF!</v>
      </c>
      <c r="Q1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0" s="252">
        <f>YEAR(O140)</f>
        <v>2020</v>
      </c>
      <c r="S140" s="252" t="str">
        <f>IF(MONTH(O140)=1,"JANVIER",IF(MONTH(O140)=2,"FEVRIER",IF(MONTH(O140)=3,"MARS",IF(MONTH(O140)=4,"AVRIL",IF(MONTH(O140)=5,"MAI",IF(MONTH(O140)=6,"JUIN",IF(MONTH(O140)=7,"JUILLET",IF(MONTH(O140)=8,"AOUT",IF(MONTH(O140)=9,"SEPTEMBRE",IF(MONTH(O140)=10,"OCTOBRE",IF(MONTH(4)=11,"NOVEMBRE",IF(MONTH(#REF!)=12,"DECEMBRE"))))))))))))</f>
        <v>SEPTEMBRE</v>
      </c>
      <c r="T140" s="252" t="e">
        <f>YEAR(#REF!)</f>
        <v>#REF!</v>
      </c>
      <c r="U1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0" s="222" t="s">
        <v>27</v>
      </c>
      <c r="W140" s="222" t="s">
        <v>27</v>
      </c>
      <c r="X140" s="333"/>
      <c r="Z140" s="190"/>
      <c r="AA140" s="190"/>
      <c r="GA140" s="68"/>
    </row>
    <row r="141" spans="1:183" s="67" customFormat="1" ht="81.650000000000006" customHeight="1" x14ac:dyDescent="0.35">
      <c r="A141" s="67" t="s">
        <v>2495</v>
      </c>
      <c r="B141" s="255" t="s">
        <v>293</v>
      </c>
      <c r="C141" s="14" t="s">
        <v>297</v>
      </c>
      <c r="D141" s="256" t="s">
        <v>290</v>
      </c>
      <c r="E141" s="14" t="s">
        <v>298</v>
      </c>
      <c r="F141" s="12" t="s">
        <v>296</v>
      </c>
      <c r="G141" s="250">
        <v>1297716.67</v>
      </c>
      <c r="H141" s="250">
        <v>1292716.67</v>
      </c>
      <c r="I141" s="277">
        <v>1</v>
      </c>
      <c r="J141" s="250">
        <v>1098809.1599999999</v>
      </c>
      <c r="K141" s="250">
        <v>193907.51</v>
      </c>
      <c r="L141" s="250">
        <v>0</v>
      </c>
      <c r="M141" s="250">
        <v>0</v>
      </c>
      <c r="N141" s="250">
        <v>0</v>
      </c>
      <c r="O141" s="39">
        <v>43706</v>
      </c>
      <c r="P141" s="252" t="e">
        <f>YEAR(#REF!)</f>
        <v>#REF!</v>
      </c>
      <c r="Q1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1" s="252">
        <f>YEAR(O141)</f>
        <v>2019</v>
      </c>
      <c r="S141" s="252" t="str">
        <f>IF(MONTH(O141)=1,"JANVIER",IF(MONTH(O141)=2,"FEVRIER",IF(MONTH(O141)=3,"MARS",IF(MONTH(O141)=4,"AVRIL",IF(MONTH(O141)=5,"MAI",IF(MONTH(O141)=6,"JUIN",IF(MONTH(O141)=7,"JUILLET",IF(MONTH(O141)=8,"AOUT",IF(MONTH(O141)=9,"SEPTEMBRE",IF(MONTH(O141)=10,"OCTOBRE",IF(MONTH(4)=11,"NOVEMBRE",IF(MONTH(#REF!)=12,"DECEMBRE"))))))))))))</f>
        <v>AOUT</v>
      </c>
      <c r="T141" s="252" t="e">
        <f>YEAR(#REF!)</f>
        <v>#REF!</v>
      </c>
      <c r="U1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1" s="252" t="e">
        <f>YEAR(#REF!)</f>
        <v>#REF!</v>
      </c>
      <c r="W1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41" s="333"/>
      <c r="Y141" s="68"/>
      <c r="Z141" s="190"/>
      <c r="AA141" s="190"/>
      <c r="GA141" s="68"/>
    </row>
    <row r="142" spans="1:183" s="67" customFormat="1" ht="48.65" customHeight="1" x14ac:dyDescent="0.35">
      <c r="A142" s="67" t="s">
        <v>2495</v>
      </c>
      <c r="B142" s="354" t="s">
        <v>299</v>
      </c>
      <c r="C142" s="387" t="s">
        <v>300</v>
      </c>
      <c r="D142" s="388" t="s">
        <v>290</v>
      </c>
      <c r="E142" s="387" t="s">
        <v>301</v>
      </c>
      <c r="F142" s="12" t="s">
        <v>296</v>
      </c>
      <c r="G142" s="290">
        <v>138333.57</v>
      </c>
      <c r="H142" s="290">
        <f>J142+K142+L142+M142+N142</f>
        <v>138333.57</v>
      </c>
      <c r="I142" s="277">
        <f>(J142+K142+L142+M142)/H142</f>
        <v>1</v>
      </c>
      <c r="J142" s="311">
        <v>117583.53</v>
      </c>
      <c r="K142" s="37">
        <v>20750.04</v>
      </c>
      <c r="L142" s="311">
        <v>0</v>
      </c>
      <c r="M142" s="311">
        <v>0</v>
      </c>
      <c r="N142" s="290">
        <v>0</v>
      </c>
      <c r="O142" s="39">
        <v>44070</v>
      </c>
      <c r="P142" s="252" t="e">
        <f>YEAR(#REF!)</f>
        <v>#REF!</v>
      </c>
      <c r="Q1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2" s="252">
        <f>YEAR(O142)</f>
        <v>2020</v>
      </c>
      <c r="S142" s="252" t="str">
        <f>IF(MONTH(O142)=1,"JANVIER",IF(MONTH(O142)=2,"FEVRIER",IF(MONTH(O142)=3,"MARS",IF(MONTH(O142)=4,"AVRIL",IF(MONTH(O142)=5,"MAI",IF(MONTH(O142)=6,"JUIN",IF(MONTH(O142)=7,"JUILLET",IF(MONTH(O142)=8,"AOUT",IF(MONTH(O142)=9,"SEPTEMBRE",IF(MONTH(O142)=10,"OCTOBRE",IF(MONTH(4)=11,"NOVEMBRE",IF(MONTH(#REF!)=12,"DECEMBRE"))))))))))))</f>
        <v>AOUT</v>
      </c>
      <c r="T142" s="252" t="e">
        <f>YEAR(#REF!)</f>
        <v>#REF!</v>
      </c>
      <c r="U1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2" s="222" t="s">
        <v>27</v>
      </c>
      <c r="W142" s="222" t="s">
        <v>27</v>
      </c>
      <c r="X142" s="333"/>
      <c r="Z142" s="190"/>
      <c r="AA142" s="190"/>
      <c r="GA142" s="68"/>
    </row>
    <row r="143" spans="1:183" s="67" customFormat="1" ht="81.650000000000006" customHeight="1" x14ac:dyDescent="0.35">
      <c r="A143" s="67" t="s">
        <v>2495</v>
      </c>
      <c r="B143" s="255" t="s">
        <v>302</v>
      </c>
      <c r="C143" s="261" t="s">
        <v>303</v>
      </c>
      <c r="D143" s="262" t="s">
        <v>290</v>
      </c>
      <c r="E143" s="261" t="s">
        <v>304</v>
      </c>
      <c r="F143" s="382" t="s">
        <v>305</v>
      </c>
      <c r="G143" s="389">
        <v>1146231.8700000001</v>
      </c>
      <c r="H143" s="389">
        <v>1143459.82</v>
      </c>
      <c r="I143" s="277">
        <v>1</v>
      </c>
      <c r="J143" s="250">
        <v>971940.84</v>
      </c>
      <c r="K143" s="250">
        <v>0</v>
      </c>
      <c r="L143" s="250">
        <v>171518.98</v>
      </c>
      <c r="M143" s="250">
        <v>0</v>
      </c>
      <c r="N143" s="250">
        <v>0</v>
      </c>
      <c r="O143" s="11">
        <v>43564</v>
      </c>
      <c r="P143" s="252" t="e">
        <f>YEAR(#REF!)</f>
        <v>#REF!</v>
      </c>
      <c r="Q1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3" s="252">
        <f>YEAR(O143)</f>
        <v>2019</v>
      </c>
      <c r="S143" s="252" t="str">
        <f>IF(MONTH(O143)=1,"JANVIER",IF(MONTH(O143)=2,"FEVRIER",IF(MONTH(O143)=3,"MARS",IF(MONTH(O143)=4,"AVRIL",IF(MONTH(O143)=5,"MAI",IF(MONTH(O143)=6,"JUIN",IF(MONTH(O143)=7,"JUILLET",IF(MONTH(O143)=8,"AOUT",IF(MONTH(O143)=9,"SEPTEMBRE",IF(MONTH(O143)=10,"OCTOBRE",IF(MONTH(4)=11,"NOVEMBRE",IF(MONTH(#REF!)=12,"DECEMBRE"))))))))))))</f>
        <v>AVRIL</v>
      </c>
      <c r="T143" s="252" t="e">
        <f>YEAR(#REF!)</f>
        <v>#REF!</v>
      </c>
      <c r="U1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3" s="252" t="e">
        <f>YEAR(#REF!)</f>
        <v>#REF!</v>
      </c>
      <c r="W1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43" s="390"/>
      <c r="Y143" s="280"/>
      <c r="Z143" s="190"/>
      <c r="AA143" s="190"/>
      <c r="GA143" s="68"/>
    </row>
    <row r="144" spans="1:183" s="67" customFormat="1" ht="80.150000000000006" customHeight="1" x14ac:dyDescent="0.35">
      <c r="A144" s="67" t="s">
        <v>2495</v>
      </c>
      <c r="B144" s="255" t="s">
        <v>302</v>
      </c>
      <c r="C144" s="261" t="s">
        <v>303</v>
      </c>
      <c r="D144" s="262" t="s">
        <v>290</v>
      </c>
      <c r="E144" s="14" t="s">
        <v>306</v>
      </c>
      <c r="F144" s="12" t="s">
        <v>307</v>
      </c>
      <c r="G144" s="389">
        <v>1419686.16</v>
      </c>
      <c r="H144" s="389">
        <v>1352146.25</v>
      </c>
      <c r="I144" s="277">
        <v>1</v>
      </c>
      <c r="J144" s="250">
        <v>1149324.3</v>
      </c>
      <c r="K144" s="250">
        <v>202821.95</v>
      </c>
      <c r="L144" s="250">
        <v>0</v>
      </c>
      <c r="M144" s="250">
        <v>0</v>
      </c>
      <c r="N144" s="250">
        <v>0</v>
      </c>
      <c r="O144" s="39">
        <v>43606</v>
      </c>
      <c r="P144" s="252" t="e">
        <f>YEAR(#REF!)</f>
        <v>#REF!</v>
      </c>
      <c r="Q1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4" s="252">
        <f>YEAR(O144)</f>
        <v>2019</v>
      </c>
      <c r="S144" s="252" t="str">
        <f>IF(MONTH(O144)=1,"JANVIER",IF(MONTH(O144)=2,"FEVRIER",IF(MONTH(O144)=3,"MARS",IF(MONTH(O144)=4,"AVRIL",IF(MONTH(O144)=5,"MAI",IF(MONTH(O144)=6,"JUIN",IF(MONTH(O144)=7,"JUILLET",IF(MONTH(O144)=8,"AOUT",IF(MONTH(O144)=9,"SEPTEMBRE",IF(MONTH(O144)=10,"OCTOBRE",IF(MONTH(4)=11,"NOVEMBRE",IF(MONTH(#REF!)=12,"DECEMBRE"))))))))))))</f>
        <v>MAI</v>
      </c>
      <c r="T144" s="252" t="e">
        <f>YEAR(#REF!)</f>
        <v>#REF!</v>
      </c>
      <c r="U1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4" s="232" t="e">
        <f>YEAR(#REF!)</f>
        <v>#REF!</v>
      </c>
      <c r="W14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44" s="390"/>
      <c r="Y144" s="165"/>
      <c r="Z144" s="190"/>
      <c r="AA144" s="190"/>
      <c r="GA144" s="68"/>
    </row>
    <row r="145" spans="1:183" s="67" customFormat="1" ht="48.65" customHeight="1" x14ac:dyDescent="0.35">
      <c r="A145" s="67" t="s">
        <v>2495</v>
      </c>
      <c r="B145" s="341" t="s">
        <v>308</v>
      </c>
      <c r="C145" s="14" t="s">
        <v>309</v>
      </c>
      <c r="D145" s="256" t="s">
        <v>290</v>
      </c>
      <c r="E145" s="14" t="s">
        <v>310</v>
      </c>
      <c r="F145" s="12" t="s">
        <v>296</v>
      </c>
      <c r="G145" s="15">
        <v>570345.04</v>
      </c>
      <c r="H145" s="264">
        <f>J145+K145+L145+M145+N145</f>
        <v>495165.6</v>
      </c>
      <c r="I145" s="265">
        <f>(J145+K145+L145+M145)/H145</f>
        <v>1</v>
      </c>
      <c r="J145" s="15">
        <v>420890.76</v>
      </c>
      <c r="K145" s="15">
        <v>74274.84</v>
      </c>
      <c r="L145" s="15">
        <v>0</v>
      </c>
      <c r="M145" s="15">
        <v>0</v>
      </c>
      <c r="N145" s="15">
        <v>0</v>
      </c>
      <c r="O145" s="39">
        <v>44235</v>
      </c>
      <c r="P145" s="252" t="e">
        <f>YEAR(#REF!)</f>
        <v>#REF!</v>
      </c>
      <c r="Q1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5" s="252">
        <f>YEAR(O145)</f>
        <v>2021</v>
      </c>
      <c r="S145" s="252" t="str">
        <f>IF(MONTH(O145)=1,"JANVIER",IF(MONTH(O145)=2,"FEVRIER",IF(MONTH(O145)=3,"MARS",IF(MONTH(O145)=4,"AVRIL",IF(MONTH(O145)=5,"MAI",IF(MONTH(O145)=6,"JUIN",IF(MONTH(O145)=7,"JUILLET",IF(MONTH(O145)=8,"AOUT",IF(MONTH(O145)=9,"SEPTEMBRE",IF(MONTH(O145)=10,"OCTOBRE",IF(MONTH(4)=11,"NOVEMBRE",IF(MONTH(#REF!)=12,"DECEMBRE"))))))))))))</f>
        <v>FEVRIER</v>
      </c>
      <c r="T145" s="252" t="e">
        <f>YEAR(#REF!)</f>
        <v>#REF!</v>
      </c>
      <c r="U1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5" s="232" t="e">
        <f>YEAR(#REF!)</f>
        <v>#REF!</v>
      </c>
      <c r="W14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45" s="330"/>
      <c r="Y145" s="374"/>
      <c r="Z145" s="190"/>
      <c r="AA145" s="190"/>
      <c r="GA145" s="68"/>
    </row>
    <row r="146" spans="1:183" s="67" customFormat="1" ht="48.65" customHeight="1" x14ac:dyDescent="0.35">
      <c r="A146" s="67" t="s">
        <v>2495</v>
      </c>
      <c r="B146" s="255" t="s">
        <v>311</v>
      </c>
      <c r="C146" s="261" t="s">
        <v>312</v>
      </c>
      <c r="D146" s="262" t="s">
        <v>313</v>
      </c>
      <c r="E146" s="387" t="s">
        <v>314</v>
      </c>
      <c r="F146" s="295" t="s">
        <v>315</v>
      </c>
      <c r="G146" s="250">
        <v>2095.06</v>
      </c>
      <c r="H146" s="250">
        <v>1790</v>
      </c>
      <c r="I146" s="277">
        <v>1</v>
      </c>
      <c r="J146" s="250">
        <v>1521.5</v>
      </c>
      <c r="K146" s="250">
        <v>268.5</v>
      </c>
      <c r="L146" s="250">
        <v>0</v>
      </c>
      <c r="M146" s="250">
        <v>0</v>
      </c>
      <c r="N146" s="250">
        <v>0</v>
      </c>
      <c r="O146" s="11">
        <v>43678</v>
      </c>
      <c r="P146" s="252" t="e">
        <f>YEAR(#REF!)</f>
        <v>#REF!</v>
      </c>
      <c r="Q1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6" s="252">
        <f>YEAR(O146)</f>
        <v>2019</v>
      </c>
      <c r="S146" s="252" t="str">
        <f>IF(MONTH(O146)=1,"JANVIER",IF(MONTH(O146)=2,"FEVRIER",IF(MONTH(O146)=3,"MARS",IF(MONTH(O146)=4,"AVRIL",IF(MONTH(O146)=5,"MAI",IF(MONTH(O146)=6,"JUIN",IF(MONTH(O146)=7,"JUILLET",IF(MONTH(O146)=8,"AOUT",IF(MONTH(O146)=9,"SEPTEMBRE",IF(MONTH(O146)=10,"OCTOBRE",IF(MONTH(4)=11,"NOVEMBRE",IF(MONTH(#REF!)=12,"DECEMBRE"))))))))))))</f>
        <v>AOUT</v>
      </c>
      <c r="T146" s="252" t="e">
        <f>YEAR(#REF!)</f>
        <v>#REF!</v>
      </c>
      <c r="U1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6" s="317" t="s">
        <v>27</v>
      </c>
      <c r="W146" s="317" t="s">
        <v>27</v>
      </c>
      <c r="X146" s="391"/>
      <c r="Z146" s="190"/>
      <c r="AA146" s="190"/>
      <c r="GA146" s="68"/>
    </row>
    <row r="147" spans="1:183" s="67" customFormat="1" ht="114.9" customHeight="1" x14ac:dyDescent="0.35">
      <c r="A147" s="67" t="s">
        <v>2495</v>
      </c>
      <c r="B147" s="255" t="s">
        <v>311</v>
      </c>
      <c r="C147" s="261" t="s">
        <v>312</v>
      </c>
      <c r="D147" s="262" t="s">
        <v>313</v>
      </c>
      <c r="E147" s="387" t="s">
        <v>316</v>
      </c>
      <c r="F147" s="295" t="s">
        <v>317</v>
      </c>
      <c r="G147" s="250">
        <v>1780</v>
      </c>
      <c r="H147" s="250">
        <v>1780</v>
      </c>
      <c r="I147" s="277">
        <v>1</v>
      </c>
      <c r="J147" s="250">
        <v>1513</v>
      </c>
      <c r="K147" s="250">
        <v>267</v>
      </c>
      <c r="L147" s="250">
        <v>0</v>
      </c>
      <c r="M147" s="250">
        <v>0</v>
      </c>
      <c r="N147" s="250">
        <v>0</v>
      </c>
      <c r="O147" s="11">
        <v>43564</v>
      </c>
      <c r="P147" s="252" t="e">
        <f>YEAR(#REF!)</f>
        <v>#REF!</v>
      </c>
      <c r="Q1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7" s="252">
        <f>YEAR(O147)</f>
        <v>2019</v>
      </c>
      <c r="S147" s="252" t="str">
        <f>IF(MONTH(O147)=1,"JANVIER",IF(MONTH(O147)=2,"FEVRIER",IF(MONTH(O147)=3,"MARS",IF(MONTH(O147)=4,"AVRIL",IF(MONTH(O147)=5,"MAI",IF(MONTH(O147)=6,"JUIN",IF(MONTH(O147)=7,"JUILLET",IF(MONTH(O147)=8,"AOUT",IF(MONTH(O147)=9,"SEPTEMBRE",IF(MONTH(O147)=10,"OCTOBRE",IF(MONTH(4)=11,"NOVEMBRE",IF(MONTH(#REF!)=12,"DECEMBRE"))))))))))))</f>
        <v>AVRIL</v>
      </c>
      <c r="T147" s="252" t="e">
        <f>YEAR(#REF!)</f>
        <v>#REF!</v>
      </c>
      <c r="U1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7" s="222" t="s">
        <v>27</v>
      </c>
      <c r="W147" s="222" t="s">
        <v>27</v>
      </c>
      <c r="X147" s="391"/>
      <c r="Y147" s="270"/>
      <c r="Z147" s="190"/>
      <c r="AA147" s="190"/>
      <c r="GA147" s="68"/>
    </row>
    <row r="148" spans="1:183" s="67" customFormat="1" ht="48.65" customHeight="1" x14ac:dyDescent="0.35">
      <c r="A148" s="67" t="s">
        <v>2495</v>
      </c>
      <c r="B148" s="255" t="s">
        <v>311</v>
      </c>
      <c r="C148" s="261" t="s">
        <v>312</v>
      </c>
      <c r="D148" s="262" t="s">
        <v>313</v>
      </c>
      <c r="E148" s="387" t="s">
        <v>318</v>
      </c>
      <c r="F148" s="295" t="s">
        <v>319</v>
      </c>
      <c r="G148" s="250">
        <v>2675.11</v>
      </c>
      <c r="H148" s="250">
        <v>819.72</v>
      </c>
      <c r="I148" s="277">
        <v>1</v>
      </c>
      <c r="J148" s="250">
        <v>696.76</v>
      </c>
      <c r="K148" s="250">
        <v>122.96</v>
      </c>
      <c r="L148" s="250">
        <v>0</v>
      </c>
      <c r="M148" s="250">
        <v>0</v>
      </c>
      <c r="N148" s="250">
        <v>0</v>
      </c>
      <c r="O148" s="11">
        <v>43678</v>
      </c>
      <c r="P148" s="252" t="e">
        <f>YEAR(#REF!)</f>
        <v>#REF!</v>
      </c>
      <c r="Q1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8" s="252">
        <f>YEAR(O148)</f>
        <v>2019</v>
      </c>
      <c r="S148" s="252" t="str">
        <f>IF(MONTH(O148)=1,"JANVIER",IF(MONTH(O148)=2,"FEVRIER",IF(MONTH(O148)=3,"MARS",IF(MONTH(O148)=4,"AVRIL",IF(MONTH(O148)=5,"MAI",IF(MONTH(O148)=6,"JUIN",IF(MONTH(O148)=7,"JUILLET",IF(MONTH(O148)=8,"AOUT",IF(MONTH(O148)=9,"SEPTEMBRE",IF(MONTH(O148)=10,"OCTOBRE",IF(MONTH(4)=11,"NOVEMBRE",IF(MONTH(#REF!)=12,"DECEMBRE"))))))))))))</f>
        <v>AOUT</v>
      </c>
      <c r="T148" s="252" t="e">
        <f>YEAR(#REF!)</f>
        <v>#REF!</v>
      </c>
      <c r="U1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8" s="317" t="s">
        <v>27</v>
      </c>
      <c r="W148" s="317" t="s">
        <v>27</v>
      </c>
      <c r="X148" s="391"/>
      <c r="Z148" s="190"/>
      <c r="AA148" s="190"/>
      <c r="GA148" s="68"/>
    </row>
    <row r="149" spans="1:183" s="67" customFormat="1" ht="48.65" customHeight="1" x14ac:dyDescent="0.35">
      <c r="A149" s="67" t="s">
        <v>2495</v>
      </c>
      <c r="B149" s="255" t="s">
        <v>311</v>
      </c>
      <c r="C149" s="261" t="s">
        <v>312</v>
      </c>
      <c r="D149" s="262" t="s">
        <v>313</v>
      </c>
      <c r="E149" s="387" t="s">
        <v>320</v>
      </c>
      <c r="F149" s="295" t="s">
        <v>321</v>
      </c>
      <c r="G149" s="250">
        <v>1740</v>
      </c>
      <c r="H149" s="250">
        <v>696</v>
      </c>
      <c r="I149" s="277">
        <v>1</v>
      </c>
      <c r="J149" s="250">
        <v>591.6</v>
      </c>
      <c r="K149" s="250">
        <v>104.4</v>
      </c>
      <c r="L149" s="250">
        <v>0</v>
      </c>
      <c r="M149" s="250">
        <v>0</v>
      </c>
      <c r="N149" s="250">
        <v>0</v>
      </c>
      <c r="O149" s="11">
        <v>43678</v>
      </c>
      <c r="P149" s="252" t="e">
        <f>YEAR(#REF!)</f>
        <v>#REF!</v>
      </c>
      <c r="Q1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49" s="252">
        <f>YEAR(O149)</f>
        <v>2019</v>
      </c>
      <c r="S149" s="252" t="str">
        <f>IF(MONTH(O149)=1,"JANVIER",IF(MONTH(O149)=2,"FEVRIER",IF(MONTH(O149)=3,"MARS",IF(MONTH(O149)=4,"AVRIL",IF(MONTH(O149)=5,"MAI",IF(MONTH(O149)=6,"JUIN",IF(MONTH(O149)=7,"JUILLET",IF(MONTH(O149)=8,"AOUT",IF(MONTH(O149)=9,"SEPTEMBRE",IF(MONTH(O149)=10,"OCTOBRE",IF(MONTH(4)=11,"NOVEMBRE",IF(MONTH(#REF!)=12,"DECEMBRE"))))))))))))</f>
        <v>AOUT</v>
      </c>
      <c r="T149" s="252" t="e">
        <f>YEAR(#REF!)</f>
        <v>#REF!</v>
      </c>
      <c r="U1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49" s="222" t="s">
        <v>27</v>
      </c>
      <c r="W149" s="222" t="s">
        <v>27</v>
      </c>
      <c r="X149" s="391"/>
      <c r="Z149" s="190"/>
      <c r="AA149" s="190"/>
      <c r="GA149" s="68"/>
    </row>
    <row r="150" spans="1:183" s="67" customFormat="1" ht="48.65" customHeight="1" x14ac:dyDescent="0.35">
      <c r="A150" s="67" t="s">
        <v>2495</v>
      </c>
      <c r="B150" s="255" t="s">
        <v>311</v>
      </c>
      <c r="C150" s="261" t="s">
        <v>312</v>
      </c>
      <c r="D150" s="262" t="s">
        <v>313</v>
      </c>
      <c r="E150" s="393" t="s">
        <v>322</v>
      </c>
      <c r="F150" s="295" t="s">
        <v>323</v>
      </c>
      <c r="G150" s="250">
        <v>2202.5500000000002</v>
      </c>
      <c r="H150" s="250">
        <v>1160.58</v>
      </c>
      <c r="I150" s="277">
        <v>1</v>
      </c>
      <c r="J150" s="250">
        <v>986.49</v>
      </c>
      <c r="K150" s="250">
        <v>174.09</v>
      </c>
      <c r="L150" s="250">
        <v>0</v>
      </c>
      <c r="M150" s="250">
        <v>0</v>
      </c>
      <c r="N150" s="250">
        <v>0</v>
      </c>
      <c r="O150" s="11">
        <v>43678</v>
      </c>
      <c r="P150" s="252" t="e">
        <f>YEAR(#REF!)</f>
        <v>#REF!</v>
      </c>
      <c r="Q1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0" s="252">
        <f>YEAR(O150)</f>
        <v>2019</v>
      </c>
      <c r="S150" s="252" t="str">
        <f>IF(MONTH(O150)=1,"JANVIER",IF(MONTH(O150)=2,"FEVRIER",IF(MONTH(O150)=3,"MARS",IF(MONTH(O150)=4,"AVRIL",IF(MONTH(O150)=5,"MAI",IF(MONTH(O150)=6,"JUIN",IF(MONTH(O150)=7,"JUILLET",IF(MONTH(O150)=8,"AOUT",IF(MONTH(O150)=9,"SEPTEMBRE",IF(MONTH(O150)=10,"OCTOBRE",IF(MONTH(4)=11,"NOVEMBRE",IF(MONTH(#REF!)=12,"DECEMBRE"))))))))))))</f>
        <v>AOUT</v>
      </c>
      <c r="T150" s="252" t="e">
        <f>YEAR(#REF!)</f>
        <v>#REF!</v>
      </c>
      <c r="U1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0" s="317" t="s">
        <v>27</v>
      </c>
      <c r="W150" s="317" t="s">
        <v>27</v>
      </c>
      <c r="X150" s="391"/>
      <c r="Z150" s="190"/>
      <c r="AA150" s="190"/>
      <c r="GA150" s="68"/>
    </row>
    <row r="151" spans="1:183" s="67" customFormat="1" ht="48.65" customHeight="1" x14ac:dyDescent="0.35">
      <c r="A151" s="67" t="s">
        <v>2495</v>
      </c>
      <c r="B151" s="255" t="s">
        <v>311</v>
      </c>
      <c r="C151" s="261" t="s">
        <v>312</v>
      </c>
      <c r="D151" s="262" t="s">
        <v>313</v>
      </c>
      <c r="E151" s="393" t="s">
        <v>324</v>
      </c>
      <c r="F151" s="295" t="s">
        <v>325</v>
      </c>
      <c r="G151" s="250">
        <v>2919.58</v>
      </c>
      <c r="H151" s="250">
        <f>J151+K151+L151+M151+N151</f>
        <v>2432.5600000000004</v>
      </c>
      <c r="I151" s="277">
        <f t="shared" ref="I151:I157" si="6">(J151+K151+L151+M151)/H151</f>
        <v>0.99998766731344746</v>
      </c>
      <c r="J151" s="250">
        <v>2067.65</v>
      </c>
      <c r="K151" s="250">
        <v>364.88</v>
      </c>
      <c r="L151" s="250">
        <v>0</v>
      </c>
      <c r="M151" s="250">
        <v>0</v>
      </c>
      <c r="N151" s="250">
        <v>0.03</v>
      </c>
      <c r="O151" s="11">
        <v>44131</v>
      </c>
      <c r="P151" s="252" t="e">
        <f>YEAR(#REF!)</f>
        <v>#REF!</v>
      </c>
      <c r="Q1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1" s="252">
        <f>YEAR(O151)</f>
        <v>2020</v>
      </c>
      <c r="S151" s="252" t="str">
        <f>IF(MONTH(O151)=1,"JANVIER",IF(MONTH(O151)=2,"FEVRIER",IF(MONTH(O151)=3,"MARS",IF(MONTH(O151)=4,"AVRIL",IF(MONTH(O151)=5,"MAI",IF(MONTH(O151)=6,"JUIN",IF(MONTH(O151)=7,"JUILLET",IF(MONTH(O151)=8,"AOUT",IF(MONTH(O151)=9,"SEPTEMBRE",IF(MONTH(O151)=10,"OCTOBRE",IF(MONTH(4)=11,"NOVEMBRE",IF(MONTH(#REF!)=12,"DECEMBRE"))))))))))))</f>
        <v>OCTOBRE</v>
      </c>
      <c r="T151" s="252" t="e">
        <f>YEAR(#REF!)</f>
        <v>#REF!</v>
      </c>
      <c r="U1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1" s="222" t="s">
        <v>27</v>
      </c>
      <c r="W151" s="222" t="s">
        <v>27</v>
      </c>
      <c r="X151" s="25"/>
      <c r="Y151" s="215"/>
      <c r="Z151" s="190"/>
      <c r="AA151" s="190"/>
      <c r="GA151" s="68"/>
    </row>
    <row r="152" spans="1:183" s="67" customFormat="1" ht="48.65" customHeight="1" x14ac:dyDescent="0.35">
      <c r="A152" s="67" t="s">
        <v>2495</v>
      </c>
      <c r="B152" s="282" t="s">
        <v>311</v>
      </c>
      <c r="C152" s="394" t="s">
        <v>312</v>
      </c>
      <c r="D152" s="395" t="s">
        <v>313</v>
      </c>
      <c r="E152" s="14" t="s">
        <v>326</v>
      </c>
      <c r="F152" s="13" t="s">
        <v>327</v>
      </c>
      <c r="G152" s="264">
        <v>2076.0100000000002</v>
      </c>
      <c r="H152" s="264">
        <f>J152+K152+L152+M152+N152</f>
        <v>1681.74</v>
      </c>
      <c r="I152" s="265">
        <f t="shared" si="6"/>
        <v>0.99999405377763506</v>
      </c>
      <c r="J152" s="264">
        <v>1429.47</v>
      </c>
      <c r="K152" s="264">
        <v>252.26</v>
      </c>
      <c r="L152" s="264">
        <v>0</v>
      </c>
      <c r="M152" s="264">
        <v>0</v>
      </c>
      <c r="N152" s="264">
        <v>0.01</v>
      </c>
      <c r="O152" s="39">
        <v>44215</v>
      </c>
      <c r="P152" s="252" t="e">
        <f>YEAR(#REF!)</f>
        <v>#REF!</v>
      </c>
      <c r="Q1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2" s="252">
        <f>YEAR(O152)</f>
        <v>2021</v>
      </c>
      <c r="S152" s="252" t="str">
        <f>IF(MONTH(O152)=1,"JANVIER",IF(MONTH(O152)=2,"FEVRIER",IF(MONTH(O152)=3,"MARS",IF(MONTH(O152)=4,"AVRIL",IF(MONTH(O152)=5,"MAI",IF(MONTH(O152)=6,"JUIN",IF(MONTH(O152)=7,"JUILLET",IF(MONTH(O152)=8,"AOUT",IF(MONTH(O152)=9,"SEPTEMBRE",IF(MONTH(O152)=10,"OCTOBRE",IF(MONTH(4)=11,"NOVEMBRE",IF(MONTH(#REF!)=12,"DECEMBRE"))))))))))))</f>
        <v>JANVIER</v>
      </c>
      <c r="T152" s="252" t="e">
        <f>YEAR(#REF!)</f>
        <v>#REF!</v>
      </c>
      <c r="U1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2" s="317" t="s">
        <v>27</v>
      </c>
      <c r="W152" s="317" t="s">
        <v>27</v>
      </c>
      <c r="X152" s="333"/>
      <c r="Z152" s="190"/>
      <c r="AA152" s="190"/>
      <c r="GA152" s="68"/>
    </row>
    <row r="153" spans="1:183" s="67" customFormat="1" ht="69" customHeight="1" x14ac:dyDescent="0.35">
      <c r="A153" s="67" t="s">
        <v>2495</v>
      </c>
      <c r="B153" s="341" t="s">
        <v>311</v>
      </c>
      <c r="C153" s="14" t="s">
        <v>312</v>
      </c>
      <c r="D153" s="256" t="s">
        <v>313</v>
      </c>
      <c r="E153" s="14" t="s">
        <v>328</v>
      </c>
      <c r="F153" s="12" t="s">
        <v>329</v>
      </c>
      <c r="G153" s="15">
        <v>2685.61</v>
      </c>
      <c r="H153" s="264">
        <f>J153+K153+L153+M153+N153</f>
        <v>2066.66</v>
      </c>
      <c r="I153" s="265">
        <f t="shared" si="6"/>
        <v>0.99997096764828275</v>
      </c>
      <c r="J153" s="15">
        <v>1756.61</v>
      </c>
      <c r="K153" s="15">
        <v>309.99</v>
      </c>
      <c r="L153" s="15">
        <v>0</v>
      </c>
      <c r="M153" s="264">
        <v>0</v>
      </c>
      <c r="N153" s="15">
        <v>0.06</v>
      </c>
      <c r="O153" s="337">
        <v>44235</v>
      </c>
      <c r="P153" s="252" t="e">
        <f>YEAR(#REF!)</f>
        <v>#REF!</v>
      </c>
      <c r="Q1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3" s="252">
        <f>YEAR(O153)</f>
        <v>2021</v>
      </c>
      <c r="S153" s="252" t="str">
        <f>IF(MONTH(O153)=1,"JANVIER",IF(MONTH(O153)=2,"FEVRIER",IF(MONTH(O153)=3,"MARS",IF(MONTH(O153)=4,"AVRIL",IF(MONTH(O153)=5,"MAI",IF(MONTH(O153)=6,"JUIN",IF(MONTH(O153)=7,"JUILLET",IF(MONTH(O153)=8,"AOUT",IF(MONTH(O153)=9,"SEPTEMBRE",IF(MONTH(O153)=10,"OCTOBRE",IF(MONTH(4)=11,"NOVEMBRE",IF(MONTH(#REF!)=12,"DECEMBRE"))))))))))))</f>
        <v>FEVRIER</v>
      </c>
      <c r="T153" s="252" t="e">
        <f>YEAR(#REF!)</f>
        <v>#REF!</v>
      </c>
      <c r="U1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3" s="222" t="s">
        <v>27</v>
      </c>
      <c r="W153" s="222" t="s">
        <v>27</v>
      </c>
      <c r="X153" s="333"/>
      <c r="Y153" s="68"/>
      <c r="Z153" s="190"/>
      <c r="AA153" s="190"/>
      <c r="GA153" s="68"/>
    </row>
    <row r="154" spans="1:183" s="67" customFormat="1" ht="48.65" customHeight="1" x14ac:dyDescent="0.35">
      <c r="A154" s="67" t="s">
        <v>2495</v>
      </c>
      <c r="B154" s="341" t="s">
        <v>311</v>
      </c>
      <c r="C154" s="14" t="s">
        <v>312</v>
      </c>
      <c r="D154" s="256" t="s">
        <v>313</v>
      </c>
      <c r="E154" s="14" t="s">
        <v>330</v>
      </c>
      <c r="F154" s="12" t="s">
        <v>331</v>
      </c>
      <c r="G154" s="15">
        <v>2167.04</v>
      </c>
      <c r="H154" s="264">
        <f>J154+K154+L154+M154+N154</f>
        <v>1106.2</v>
      </c>
      <c r="I154" s="265">
        <f t="shared" si="6"/>
        <v>1</v>
      </c>
      <c r="J154" s="15">
        <v>940.27</v>
      </c>
      <c r="K154" s="15">
        <v>165.93</v>
      </c>
      <c r="L154" s="15">
        <v>0</v>
      </c>
      <c r="M154" s="264">
        <v>0</v>
      </c>
      <c r="N154" s="15">
        <v>0</v>
      </c>
      <c r="O154" s="39">
        <v>44235</v>
      </c>
      <c r="P154" s="252" t="e">
        <f>YEAR(#REF!)</f>
        <v>#REF!</v>
      </c>
      <c r="Q1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4" s="252">
        <f>YEAR(O154)</f>
        <v>2021</v>
      </c>
      <c r="S154" s="252" t="str">
        <f>IF(MONTH(O154)=1,"JANVIER",IF(MONTH(O154)=2,"FEVRIER",IF(MONTH(O154)=3,"MARS",IF(MONTH(O154)=4,"AVRIL",IF(MONTH(O154)=5,"MAI",IF(MONTH(O154)=6,"JUIN",IF(MONTH(O154)=7,"JUILLET",IF(MONTH(O154)=8,"AOUT",IF(MONTH(O154)=9,"SEPTEMBRE",IF(MONTH(O154)=10,"OCTOBRE",IF(MONTH(4)=11,"NOVEMBRE",IF(MONTH(#REF!)=12,"DECEMBRE"))))))))))))</f>
        <v>FEVRIER</v>
      </c>
      <c r="T154" s="252" t="e">
        <f>YEAR(#REF!)</f>
        <v>#REF!</v>
      </c>
      <c r="U1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4" s="222" t="s">
        <v>27</v>
      </c>
      <c r="W154" s="222" t="s">
        <v>27</v>
      </c>
      <c r="X154" s="333"/>
      <c r="Y154" s="68"/>
      <c r="Z154" s="190"/>
      <c r="AA154" s="190"/>
      <c r="GA154" s="68"/>
    </row>
    <row r="155" spans="1:183" s="67" customFormat="1" ht="80.150000000000006" customHeight="1" x14ac:dyDescent="0.35">
      <c r="A155" s="67" t="s">
        <v>2495</v>
      </c>
      <c r="B155" s="282" t="s">
        <v>311</v>
      </c>
      <c r="C155" s="14" t="s">
        <v>312</v>
      </c>
      <c r="D155" s="256" t="s">
        <v>313</v>
      </c>
      <c r="E155" s="14" t="s">
        <v>332</v>
      </c>
      <c r="F155" s="12" t="s">
        <v>333</v>
      </c>
      <c r="G155" s="15">
        <v>2533.36</v>
      </c>
      <c r="H155" s="264">
        <f>J155+K155+L155+M155+N155</f>
        <v>2070.2700000000004</v>
      </c>
      <c r="I155" s="265">
        <f t="shared" si="6"/>
        <v>0.99999516971216307</v>
      </c>
      <c r="J155" s="15">
        <v>1759.72</v>
      </c>
      <c r="K155" s="15">
        <v>310.54000000000002</v>
      </c>
      <c r="L155" s="15">
        <v>0</v>
      </c>
      <c r="M155" s="264">
        <v>0</v>
      </c>
      <c r="N155" s="396">
        <v>0.01</v>
      </c>
      <c r="O155" s="39">
        <v>44263</v>
      </c>
      <c r="P155" s="252" t="e">
        <f>YEAR(#REF!)</f>
        <v>#REF!</v>
      </c>
      <c r="Q1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5" s="252">
        <f>YEAR(O155)</f>
        <v>2021</v>
      </c>
      <c r="S155" s="252" t="str">
        <f>IF(MONTH(O155)=1,"JANVIER",IF(MONTH(O155)=2,"FEVRIER",IF(MONTH(O155)=3,"MARS",IF(MONTH(O155)=4,"AVRIL",IF(MONTH(O155)=5,"MAI",IF(MONTH(O155)=6,"JUIN",IF(MONTH(O155)=7,"JUILLET",IF(MONTH(O155)=8,"AOUT",IF(MONTH(O155)=9,"SEPTEMBRE",IF(MONTH(O155)=10,"OCTOBRE",IF(MONTH(4)=11,"NOVEMBRE",IF(MONTH(#REF!)=12,"DECEMBRE"))))))))))))</f>
        <v>MARS</v>
      </c>
      <c r="T155" s="252" t="e">
        <f>YEAR(#REF!)</f>
        <v>#REF!</v>
      </c>
      <c r="U1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5" s="222" t="s">
        <v>27</v>
      </c>
      <c r="W155" s="222" t="s">
        <v>27</v>
      </c>
      <c r="X155" s="330"/>
      <c r="Y155" s="204"/>
      <c r="Z155" s="190"/>
      <c r="AA155" s="190"/>
      <c r="GA155" s="68"/>
    </row>
    <row r="156" spans="1:183" s="67" customFormat="1" ht="48.65" customHeight="1" x14ac:dyDescent="0.35">
      <c r="A156" s="67" t="s">
        <v>2495</v>
      </c>
      <c r="B156" s="282" t="s">
        <v>311</v>
      </c>
      <c r="C156" s="14" t="s">
        <v>312</v>
      </c>
      <c r="D156" s="256" t="s">
        <v>313</v>
      </c>
      <c r="E156" s="14" t="s">
        <v>334</v>
      </c>
      <c r="F156" s="12" t="s">
        <v>335</v>
      </c>
      <c r="G156" s="15">
        <v>2014.63</v>
      </c>
      <c r="H156" s="264">
        <f>J156+K156+L156+M156+N156</f>
        <v>396</v>
      </c>
      <c r="I156" s="265">
        <f t="shared" si="6"/>
        <v>1</v>
      </c>
      <c r="J156" s="15">
        <v>336.6</v>
      </c>
      <c r="K156" s="15">
        <v>59.4</v>
      </c>
      <c r="L156" s="15">
        <v>0</v>
      </c>
      <c r="M156" s="264">
        <v>0</v>
      </c>
      <c r="N156" s="396">
        <v>0</v>
      </c>
      <c r="O156" s="39">
        <v>44263</v>
      </c>
      <c r="P156" s="252" t="e">
        <f>YEAR(#REF!)</f>
        <v>#REF!</v>
      </c>
      <c r="Q1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6" s="252">
        <f>YEAR(O156)</f>
        <v>2021</v>
      </c>
      <c r="S156" s="252" t="str">
        <f>IF(MONTH(O156)=1,"JANVIER",IF(MONTH(O156)=2,"FEVRIER",IF(MONTH(O156)=3,"MARS",IF(MONTH(O156)=4,"AVRIL",IF(MONTH(O156)=5,"MAI",IF(MONTH(O156)=6,"JUIN",IF(MONTH(O156)=7,"JUILLET",IF(MONTH(O156)=8,"AOUT",IF(MONTH(O156)=9,"SEPTEMBRE",IF(MONTH(O156)=10,"OCTOBRE",IF(MONTH(4)=11,"NOVEMBRE",IF(MONTH(#REF!)=12,"DECEMBRE"))))))))))))</f>
        <v>MARS</v>
      </c>
      <c r="T156" s="252" t="e">
        <f>YEAR(#REF!)</f>
        <v>#REF!</v>
      </c>
      <c r="U1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6" s="222" t="s">
        <v>27</v>
      </c>
      <c r="W156" s="222" t="s">
        <v>27</v>
      </c>
      <c r="X156" s="330"/>
      <c r="Y156" s="204"/>
      <c r="Z156" s="190"/>
      <c r="AA156" s="190"/>
      <c r="GA156" s="68"/>
    </row>
    <row r="157" spans="1:183" s="67" customFormat="1" ht="48.65" customHeight="1" x14ac:dyDescent="0.35">
      <c r="A157" s="67" t="s">
        <v>2495</v>
      </c>
      <c r="B157" s="355" t="s">
        <v>311</v>
      </c>
      <c r="C157" s="306" t="s">
        <v>336</v>
      </c>
      <c r="D157" s="397" t="s">
        <v>313</v>
      </c>
      <c r="E157" s="306" t="s">
        <v>337</v>
      </c>
      <c r="F157" s="301" t="s">
        <v>338</v>
      </c>
      <c r="G157" s="398">
        <v>2070.27</v>
      </c>
      <c r="H157" s="264">
        <f>J157+K157+L157+M157+N157</f>
        <v>2047.1799999999998</v>
      </c>
      <c r="I157" s="265">
        <f t="shared" si="6"/>
        <v>0.99997557615842281</v>
      </c>
      <c r="J157" s="15">
        <v>1740.06</v>
      </c>
      <c r="K157" s="15">
        <v>307.07</v>
      </c>
      <c r="L157" s="15">
        <v>0</v>
      </c>
      <c r="M157" s="15">
        <v>0</v>
      </c>
      <c r="N157" s="396">
        <v>0.05</v>
      </c>
      <c r="O157" s="38">
        <v>44334</v>
      </c>
      <c r="P157" s="252" t="e">
        <f>YEAR(#REF!)</f>
        <v>#REF!</v>
      </c>
      <c r="Q1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7" s="252">
        <f>YEAR(O157)</f>
        <v>2021</v>
      </c>
      <c r="S157" s="252" t="str">
        <f>IF(MONTH(O157)=1,"JANVIER",IF(MONTH(O157)=2,"FEVRIER",IF(MONTH(O157)=3,"MARS",IF(MONTH(O157)=4,"AVRIL",IF(MONTH(O157)=5,"MAI",IF(MONTH(O157)=6,"JUIN",IF(MONTH(O157)=7,"JUILLET",IF(MONTH(O157)=8,"AOUT",IF(MONTH(O157)=9,"SEPTEMBRE",IF(MONTH(O157)=10,"OCTOBRE",IF(MONTH(4)=11,"NOVEMBRE",IF(MONTH(#REF!)=12,"DECEMBRE"))))))))))))</f>
        <v>MAI</v>
      </c>
      <c r="T157" s="252" t="e">
        <f>YEAR(#REF!)</f>
        <v>#REF!</v>
      </c>
      <c r="U1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7" s="222" t="s">
        <v>27</v>
      </c>
      <c r="W157" s="222" t="s">
        <v>27</v>
      </c>
      <c r="X157" s="333"/>
      <c r="Y157" s="196"/>
      <c r="Z157" s="190"/>
      <c r="AA157" s="190"/>
      <c r="GA157" s="68"/>
    </row>
    <row r="158" spans="1:183" s="67" customFormat="1" ht="84.9" customHeight="1" x14ac:dyDescent="0.35">
      <c r="A158" s="67" t="s">
        <v>2495</v>
      </c>
      <c r="B158" s="255" t="s">
        <v>339</v>
      </c>
      <c r="C158" s="261" t="s">
        <v>340</v>
      </c>
      <c r="D158" s="262" t="s">
        <v>341</v>
      </c>
      <c r="E158" s="306" t="s">
        <v>342</v>
      </c>
      <c r="F158" s="301" t="s">
        <v>343</v>
      </c>
      <c r="G158" s="398">
        <v>53949.04</v>
      </c>
      <c r="H158" s="250">
        <v>49771.66</v>
      </c>
      <c r="I158" s="277">
        <v>0.69999995981648999</v>
      </c>
      <c r="J158" s="250">
        <v>29614.13</v>
      </c>
      <c r="K158" s="250">
        <v>0</v>
      </c>
      <c r="L158" s="250">
        <v>5226.03</v>
      </c>
      <c r="M158" s="250">
        <v>0</v>
      </c>
      <c r="N158" s="250">
        <v>14931.5</v>
      </c>
      <c r="O158" s="11">
        <v>43488</v>
      </c>
      <c r="P158" s="252" t="e">
        <f>YEAR(#REF!)</f>
        <v>#REF!</v>
      </c>
      <c r="Q1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8" s="252">
        <f>YEAR(O158)</f>
        <v>2019</v>
      </c>
      <c r="S158" s="252" t="str">
        <f>IF(MONTH(O158)=1,"JANVIER",IF(MONTH(O158)=2,"FEVRIER",IF(MONTH(O158)=3,"MARS",IF(MONTH(O158)=4,"AVRIL",IF(MONTH(O158)=5,"MAI",IF(MONTH(O158)=6,"JUIN",IF(MONTH(O158)=7,"JUILLET",IF(MONTH(O158)=8,"AOUT",IF(MONTH(O158)=9,"SEPTEMBRE",IF(MONTH(O158)=10,"OCTOBRE",IF(MONTH(4)=11,"NOVEMBRE",IF(MONTH(#REF!)=12,"DECEMBRE"))))))))))))</f>
        <v>JANVIER</v>
      </c>
      <c r="T158" s="252" t="e">
        <f>YEAR(#REF!)</f>
        <v>#REF!</v>
      </c>
      <c r="U1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8" s="222" t="s">
        <v>27</v>
      </c>
      <c r="W158" s="222" t="s">
        <v>27</v>
      </c>
      <c r="X158" s="25"/>
      <c r="Y158" s="399"/>
      <c r="Z158" s="190"/>
      <c r="AA158" s="190"/>
      <c r="GA158" s="68"/>
    </row>
    <row r="159" spans="1:183" s="67" customFormat="1" ht="92.15" customHeight="1" x14ac:dyDescent="0.35">
      <c r="A159" s="67" t="s">
        <v>2495</v>
      </c>
      <c r="B159" s="255" t="s">
        <v>339</v>
      </c>
      <c r="C159" s="261" t="s">
        <v>340</v>
      </c>
      <c r="D159" s="262" t="s">
        <v>341</v>
      </c>
      <c r="E159" s="14" t="s">
        <v>344</v>
      </c>
      <c r="F159" s="12" t="s">
        <v>345</v>
      </c>
      <c r="G159" s="250">
        <v>52065</v>
      </c>
      <c r="H159" s="250">
        <v>51539</v>
      </c>
      <c r="I159" s="277">
        <v>0.70000000000000007</v>
      </c>
      <c r="J159" s="250">
        <v>30665.7</v>
      </c>
      <c r="K159" s="250">
        <v>0</v>
      </c>
      <c r="L159" s="250">
        <v>5411.6</v>
      </c>
      <c r="M159" s="250">
        <v>0</v>
      </c>
      <c r="N159" s="250">
        <v>15461.7</v>
      </c>
      <c r="O159" s="11">
        <v>43488</v>
      </c>
      <c r="P159" s="252" t="e">
        <f>YEAR(#REF!)</f>
        <v>#REF!</v>
      </c>
      <c r="Q1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59" s="252">
        <f>YEAR(O159)</f>
        <v>2019</v>
      </c>
      <c r="S159" s="252" t="str">
        <f>IF(MONTH(O159)=1,"JANVIER",IF(MONTH(O159)=2,"FEVRIER",IF(MONTH(O159)=3,"MARS",IF(MONTH(O159)=4,"AVRIL",IF(MONTH(O159)=5,"MAI",IF(MONTH(O159)=6,"JUIN",IF(MONTH(O159)=7,"JUILLET",IF(MONTH(O159)=8,"AOUT",IF(MONTH(O159)=9,"SEPTEMBRE",IF(MONTH(O159)=10,"OCTOBRE",IF(MONTH(4)=11,"NOVEMBRE",IF(MONTH(#REF!)=12,"DECEMBRE"))))))))))))</f>
        <v>JANVIER</v>
      </c>
      <c r="T159" s="252" t="e">
        <f>YEAR(#REF!)</f>
        <v>#REF!</v>
      </c>
      <c r="U1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59" s="222" t="s">
        <v>27</v>
      </c>
      <c r="W159" s="222" t="s">
        <v>27</v>
      </c>
      <c r="X159" s="25"/>
      <c r="Y159" s="399"/>
      <c r="Z159" s="190"/>
      <c r="AA159" s="190"/>
      <c r="GA159" s="68"/>
    </row>
    <row r="160" spans="1:183" s="67" customFormat="1" ht="88.5" customHeight="1" x14ac:dyDescent="0.35">
      <c r="A160" s="67" t="s">
        <v>2495</v>
      </c>
      <c r="B160" s="255" t="s">
        <v>339</v>
      </c>
      <c r="C160" s="261" t="s">
        <v>340</v>
      </c>
      <c r="D160" s="262" t="s">
        <v>341</v>
      </c>
      <c r="E160" s="306" t="s">
        <v>346</v>
      </c>
      <c r="F160" s="301" t="s">
        <v>343</v>
      </c>
      <c r="G160" s="398">
        <v>53603.27</v>
      </c>
      <c r="H160" s="250">
        <v>50280.08</v>
      </c>
      <c r="I160" s="277">
        <v>0.70000007955436816</v>
      </c>
      <c r="J160" s="250">
        <v>29916.65</v>
      </c>
      <c r="K160" s="250">
        <v>0</v>
      </c>
      <c r="L160" s="250">
        <v>5279.41</v>
      </c>
      <c r="M160" s="250">
        <v>0</v>
      </c>
      <c r="N160" s="323">
        <v>15084.02</v>
      </c>
      <c r="O160" s="11">
        <v>43488</v>
      </c>
      <c r="P160" s="252" t="e">
        <f>YEAR(#REF!)</f>
        <v>#REF!</v>
      </c>
      <c r="Q1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0" s="252">
        <f>YEAR(O160)</f>
        <v>2019</v>
      </c>
      <c r="S160" s="252" t="str">
        <f>IF(MONTH(O160)=1,"JANVIER",IF(MONTH(O160)=2,"FEVRIER",IF(MONTH(O160)=3,"MARS",IF(MONTH(O160)=4,"AVRIL",IF(MONTH(O160)=5,"MAI",IF(MONTH(O160)=6,"JUIN",IF(MONTH(O160)=7,"JUILLET",IF(MONTH(O160)=8,"AOUT",IF(MONTH(O160)=9,"SEPTEMBRE",IF(MONTH(O160)=10,"OCTOBRE",IF(MONTH(4)=11,"NOVEMBRE",IF(MONTH(#REF!)=12,"DECEMBRE"))))))))))))</f>
        <v>JANVIER</v>
      </c>
      <c r="T160" s="252" t="e">
        <f>YEAR(#REF!)</f>
        <v>#REF!</v>
      </c>
      <c r="U1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0" s="222" t="s">
        <v>27</v>
      </c>
      <c r="W160" s="222" t="s">
        <v>27</v>
      </c>
      <c r="X160" s="25"/>
      <c r="Y160" s="399"/>
      <c r="Z160" s="190"/>
      <c r="AA160" s="190"/>
      <c r="GA160" s="68"/>
    </row>
    <row r="161" spans="1:183" s="67" customFormat="1" ht="74.150000000000006" customHeight="1" x14ac:dyDescent="0.35">
      <c r="A161" s="67" t="s">
        <v>2495</v>
      </c>
      <c r="B161" s="255" t="s">
        <v>339</v>
      </c>
      <c r="C161" s="261" t="s">
        <v>340</v>
      </c>
      <c r="D161" s="262" t="s">
        <v>341</v>
      </c>
      <c r="E161" s="387" t="s">
        <v>347</v>
      </c>
      <c r="F161" s="301" t="s">
        <v>343</v>
      </c>
      <c r="G161" s="365">
        <v>53566.47</v>
      </c>
      <c r="H161" s="250">
        <v>50959.54</v>
      </c>
      <c r="I161" s="277">
        <v>0.70000003924682208</v>
      </c>
      <c r="J161" s="250">
        <v>30320.93</v>
      </c>
      <c r="K161" s="250">
        <v>0</v>
      </c>
      <c r="L161" s="250">
        <v>5350.75</v>
      </c>
      <c r="M161" s="250">
        <v>0</v>
      </c>
      <c r="N161" s="250">
        <v>15287.86</v>
      </c>
      <c r="O161" s="400">
        <v>43488</v>
      </c>
      <c r="P161" s="252" t="e">
        <f>YEAR(#REF!)</f>
        <v>#REF!</v>
      </c>
      <c r="Q1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1" s="252">
        <f>YEAR(O161)</f>
        <v>2019</v>
      </c>
      <c r="S161" s="252" t="str">
        <f>IF(MONTH(O161)=1,"JANVIER",IF(MONTH(O161)=2,"FEVRIER",IF(MONTH(O161)=3,"MARS",IF(MONTH(O161)=4,"AVRIL",IF(MONTH(O161)=5,"MAI",IF(MONTH(O161)=6,"JUIN",IF(MONTH(O161)=7,"JUILLET",IF(MONTH(O161)=8,"AOUT",IF(MONTH(O161)=9,"SEPTEMBRE",IF(MONTH(O161)=10,"OCTOBRE",IF(MONTH(4)=11,"NOVEMBRE",IF(MONTH(#REF!)=12,"DECEMBRE"))))))))))))</f>
        <v>JANVIER</v>
      </c>
      <c r="T161" s="252" t="e">
        <f>YEAR(#REF!)</f>
        <v>#REF!</v>
      </c>
      <c r="U1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1" s="222" t="s">
        <v>27</v>
      </c>
      <c r="W161" s="222" t="s">
        <v>27</v>
      </c>
      <c r="X161" s="391"/>
      <c r="Y161" s="270"/>
      <c r="Z161" s="190"/>
      <c r="AA161" s="190"/>
      <c r="GA161" s="68"/>
    </row>
    <row r="162" spans="1:183" s="67" customFormat="1" ht="48.65" customHeight="1" x14ac:dyDescent="0.35">
      <c r="A162" s="67" t="s">
        <v>2495</v>
      </c>
      <c r="B162" s="282" t="s">
        <v>339</v>
      </c>
      <c r="C162" s="14" t="s">
        <v>340</v>
      </c>
      <c r="D162" s="256" t="s">
        <v>341</v>
      </c>
      <c r="E162" s="401" t="s">
        <v>348</v>
      </c>
      <c r="F162" s="12" t="s">
        <v>349</v>
      </c>
      <c r="G162" s="402">
        <v>90891.37</v>
      </c>
      <c r="H162" s="264">
        <f>J162+K162+L162+M162+N162</f>
        <v>85000</v>
      </c>
      <c r="I162" s="265">
        <f>(J162+K162+L162+M162)/H162</f>
        <v>0.7</v>
      </c>
      <c r="J162" s="403">
        <v>50575</v>
      </c>
      <c r="K162" s="402">
        <v>7343.43</v>
      </c>
      <c r="L162" s="403">
        <v>1581.57</v>
      </c>
      <c r="M162" s="403">
        <v>0</v>
      </c>
      <c r="N162" s="404">
        <v>25500</v>
      </c>
      <c r="O162" s="39">
        <v>43522</v>
      </c>
      <c r="P162" s="252" t="e">
        <f>YEAR(#REF!)</f>
        <v>#REF!</v>
      </c>
      <c r="Q1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2" s="252">
        <f>YEAR(O162)</f>
        <v>2019</v>
      </c>
      <c r="S162" s="252" t="str">
        <f>IF(MONTH(O162)=1,"JANVIER",IF(MONTH(O162)=2,"FEVRIER",IF(MONTH(O162)=3,"MARS",IF(MONTH(O162)=4,"AVRIL",IF(MONTH(O162)=5,"MAI",IF(MONTH(O162)=6,"JUIN",IF(MONTH(O162)=7,"JUILLET",IF(MONTH(O162)=8,"AOUT",IF(MONTH(O162)=9,"SEPTEMBRE",IF(MONTH(O162)=10,"OCTOBRE",IF(MONTH(4)=11,"NOVEMBRE",IF(MONTH(#REF!)=12,"DECEMBRE"))))))))))))</f>
        <v>FEVRIER</v>
      </c>
      <c r="T162" s="252" t="e">
        <f>YEAR(#REF!)</f>
        <v>#REF!</v>
      </c>
      <c r="U1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2" s="222" t="s">
        <v>27</v>
      </c>
      <c r="W162" s="222" t="s">
        <v>27</v>
      </c>
      <c r="X162" s="330"/>
      <c r="Y162" s="215"/>
      <c r="Z162" s="190"/>
      <c r="AA162" s="190"/>
      <c r="GA162" s="68"/>
    </row>
    <row r="163" spans="1:183" s="67" customFormat="1" ht="102" customHeight="1" x14ac:dyDescent="0.35">
      <c r="A163" s="67" t="s">
        <v>2495</v>
      </c>
      <c r="B163" s="282" t="s">
        <v>339</v>
      </c>
      <c r="C163" s="14" t="s">
        <v>340</v>
      </c>
      <c r="D163" s="256" t="s">
        <v>341</v>
      </c>
      <c r="E163" s="14" t="s">
        <v>350</v>
      </c>
      <c r="F163" s="12" t="s">
        <v>349</v>
      </c>
      <c r="G163" s="15">
        <v>47323.56</v>
      </c>
      <c r="H163" s="37">
        <f>J163+K163+L163+M163+N163</f>
        <v>46972.56</v>
      </c>
      <c r="I163" s="93">
        <f>(J163+K163+L163+M163)/H163</f>
        <v>0.6999986800804554</v>
      </c>
      <c r="J163" s="15">
        <v>27948.62</v>
      </c>
      <c r="K163" s="15">
        <v>4932.1099999999997</v>
      </c>
      <c r="L163" s="15">
        <v>0</v>
      </c>
      <c r="M163" s="15">
        <v>0</v>
      </c>
      <c r="N163" s="396">
        <v>14091.83</v>
      </c>
      <c r="O163" s="39">
        <v>43902</v>
      </c>
      <c r="P163" s="252" t="e">
        <f>YEAR(#REF!)</f>
        <v>#REF!</v>
      </c>
      <c r="Q1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3" s="252">
        <f>YEAR(O163)</f>
        <v>2020</v>
      </c>
      <c r="S163" s="252" t="str">
        <f>IF(MONTH(O163)=1,"JANVIER",IF(MONTH(O163)=2,"FEVRIER",IF(MONTH(O163)=3,"MARS",IF(MONTH(O163)=4,"AVRIL",IF(MONTH(O163)=5,"MAI",IF(MONTH(O163)=6,"JUIN",IF(MONTH(O163)=7,"JUILLET",IF(MONTH(O163)=8,"AOUT",IF(MONTH(O163)=9,"SEPTEMBRE",IF(MONTH(O163)=10,"OCTOBRE",IF(MONTH(4)=11,"NOVEMBRE",IF(MONTH(#REF!)=12,"DECEMBRE"))))))))))))</f>
        <v>MARS</v>
      </c>
      <c r="T163" s="252" t="e">
        <f>YEAR(#REF!)</f>
        <v>#REF!</v>
      </c>
      <c r="U1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3" s="222" t="s">
        <v>27</v>
      </c>
      <c r="W163" s="222" t="s">
        <v>27</v>
      </c>
      <c r="X163" s="333"/>
      <c r="Y163" s="68"/>
      <c r="Z163" s="190"/>
      <c r="AA163" s="190"/>
      <c r="GA163" s="68"/>
    </row>
    <row r="164" spans="1:183" s="67" customFormat="1" ht="93.9" customHeight="1" x14ac:dyDescent="0.35">
      <c r="A164" s="67" t="s">
        <v>2495</v>
      </c>
      <c r="B164" s="255" t="s">
        <v>351</v>
      </c>
      <c r="C164" s="405" t="s">
        <v>50</v>
      </c>
      <c r="D164" s="406" t="s">
        <v>51</v>
      </c>
      <c r="E164" s="14" t="s">
        <v>352</v>
      </c>
      <c r="F164" s="25" t="s">
        <v>353</v>
      </c>
      <c r="G164" s="15"/>
      <c r="H164" s="389">
        <v>184793.49</v>
      </c>
      <c r="I164" s="277">
        <v>0.75000001352861512</v>
      </c>
      <c r="J164" s="15">
        <v>117805.85</v>
      </c>
      <c r="K164" s="250">
        <v>0</v>
      </c>
      <c r="L164" s="15">
        <v>20789.27</v>
      </c>
      <c r="M164" s="15">
        <v>0</v>
      </c>
      <c r="N164" s="15">
        <v>46198.37</v>
      </c>
      <c r="O164" s="13"/>
      <c r="P164" s="252" t="e">
        <f>YEAR(#REF!)</f>
        <v>#REF!</v>
      </c>
      <c r="Q1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4" s="252">
        <f>YEAR(O164)</f>
        <v>1900</v>
      </c>
      <c r="S164" s="252" t="str">
        <f>IF(MONTH(O164)=1,"JANVIER",IF(MONTH(O164)=2,"FEVRIER",IF(MONTH(O164)=3,"MARS",IF(MONTH(O164)=4,"AVRIL",IF(MONTH(O164)=5,"MAI",IF(MONTH(O164)=6,"JUIN",IF(MONTH(O164)=7,"JUILLET",IF(MONTH(O164)=8,"AOUT",IF(MONTH(O164)=9,"SEPTEMBRE",IF(MONTH(O164)=10,"OCTOBRE",IF(MONTH(4)=11,"NOVEMBRE",IF(MONTH(#REF!)=12,"DECEMBRE"))))))))))))</f>
        <v>JANVIER</v>
      </c>
      <c r="T164" s="252" t="e">
        <f>YEAR(#REF!)</f>
        <v>#REF!</v>
      </c>
      <c r="U1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4" s="232" t="e">
        <f>YEAR(#REF!)</f>
        <v>#REF!</v>
      </c>
      <c r="W16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64" s="368"/>
      <c r="Y164" s="407"/>
      <c r="Z164" s="190"/>
      <c r="AA164" s="190"/>
      <c r="GA164" s="68"/>
    </row>
    <row r="165" spans="1:183" s="67" customFormat="1" ht="87" customHeight="1" x14ac:dyDescent="0.35">
      <c r="A165" s="67" t="s">
        <v>2495</v>
      </c>
      <c r="B165" s="255" t="s">
        <v>351</v>
      </c>
      <c r="C165" s="405" t="s">
        <v>50</v>
      </c>
      <c r="D165" s="406" t="s">
        <v>51</v>
      </c>
      <c r="E165" s="14" t="s">
        <v>354</v>
      </c>
      <c r="F165" s="25" t="s">
        <v>355</v>
      </c>
      <c r="G165" s="15">
        <v>201978</v>
      </c>
      <c r="H165" s="389">
        <v>185350</v>
      </c>
      <c r="I165" s="277">
        <v>0.75</v>
      </c>
      <c r="J165" s="15">
        <v>85061.62</v>
      </c>
      <c r="K165" s="15">
        <v>0</v>
      </c>
      <c r="L165" s="15">
        <v>15010.88</v>
      </c>
      <c r="M165" s="15">
        <v>38940</v>
      </c>
      <c r="N165" s="15">
        <v>46337.5</v>
      </c>
      <c r="O165" s="25"/>
      <c r="P165" s="252" t="e">
        <f>YEAR(#REF!)</f>
        <v>#REF!</v>
      </c>
      <c r="Q1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5" s="252">
        <f>YEAR(O165)</f>
        <v>1900</v>
      </c>
      <c r="S165" s="252" t="str">
        <f>IF(MONTH(O165)=1,"JANVIER",IF(MONTH(O165)=2,"FEVRIER",IF(MONTH(O165)=3,"MARS",IF(MONTH(O165)=4,"AVRIL",IF(MONTH(O165)=5,"MAI",IF(MONTH(O165)=6,"JUIN",IF(MONTH(O165)=7,"JUILLET",IF(MONTH(O165)=8,"AOUT",IF(MONTH(O165)=9,"SEPTEMBRE",IF(MONTH(O165)=10,"OCTOBRE",IF(MONTH(4)=11,"NOVEMBRE",IF(MONTH(#REF!)=12,"DECEMBRE"))))))))))))</f>
        <v>JANVIER</v>
      </c>
      <c r="T165" s="252" t="e">
        <f>YEAR(#REF!)</f>
        <v>#REF!</v>
      </c>
      <c r="U1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5" s="232" t="e">
        <f>YEAR(#REF!)</f>
        <v>#REF!</v>
      </c>
      <c r="W16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65" s="368"/>
      <c r="Y165" s="407"/>
      <c r="Z165" s="190"/>
      <c r="AA165" s="190"/>
      <c r="GA165" s="68"/>
    </row>
    <row r="166" spans="1:183" s="215" customFormat="1" ht="121.5" customHeight="1" x14ac:dyDescent="0.35">
      <c r="A166" s="67" t="s">
        <v>2495</v>
      </c>
      <c r="B166" s="255" t="s">
        <v>351</v>
      </c>
      <c r="C166" s="405" t="s">
        <v>50</v>
      </c>
      <c r="D166" s="406" t="s">
        <v>51</v>
      </c>
      <c r="E166" s="14" t="s">
        <v>356</v>
      </c>
      <c r="F166" s="12" t="s">
        <v>357</v>
      </c>
      <c r="G166" s="15">
        <v>746629.38</v>
      </c>
      <c r="H166" s="389">
        <v>686985</v>
      </c>
      <c r="I166" s="277">
        <v>0.72309984934168869</v>
      </c>
      <c r="J166" s="15">
        <v>422244.93</v>
      </c>
      <c r="K166" s="15">
        <v>74513.820000000007</v>
      </c>
      <c r="L166" s="15">
        <v>0</v>
      </c>
      <c r="M166" s="15">
        <v>0</v>
      </c>
      <c r="N166" s="396">
        <v>190226.25</v>
      </c>
      <c r="O166" s="11">
        <v>43223</v>
      </c>
      <c r="P166" s="252" t="e">
        <f>YEAR(#REF!)</f>
        <v>#REF!</v>
      </c>
      <c r="Q1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6" s="252">
        <f>YEAR(O166)</f>
        <v>2018</v>
      </c>
      <c r="S166" s="252" t="str">
        <f>IF(MONTH(O166)=1,"JANVIER",IF(MONTH(O166)=2,"FEVRIER",IF(MONTH(O166)=3,"MARS",IF(MONTH(O166)=4,"AVRIL",IF(MONTH(O166)=5,"MAI",IF(MONTH(O166)=6,"JUIN",IF(MONTH(O166)=7,"JUILLET",IF(MONTH(O166)=8,"AOUT",IF(MONTH(O166)=9,"SEPTEMBRE",IF(MONTH(O166)=10,"OCTOBRE",IF(MONTH(4)=11,"NOVEMBRE",IF(MONTH(#REF!)=12,"DECEMBRE"))))))))))))</f>
        <v>MAI</v>
      </c>
      <c r="T166" s="252" t="e">
        <f>YEAR(#REF!)</f>
        <v>#REF!</v>
      </c>
      <c r="U1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6" s="232" t="e">
        <f>YEAR(#REF!)</f>
        <v>#REF!</v>
      </c>
      <c r="W16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66" s="368"/>
      <c r="Y166" s="407"/>
      <c r="Z166" s="190"/>
      <c r="AA166" s="190"/>
      <c r="GA166" s="204"/>
    </row>
    <row r="167" spans="1:183" s="67" customFormat="1" ht="85.5" customHeight="1" x14ac:dyDescent="0.35">
      <c r="A167" s="67" t="s">
        <v>2495</v>
      </c>
      <c r="B167" s="255" t="s">
        <v>351</v>
      </c>
      <c r="C167" s="405" t="s">
        <v>50</v>
      </c>
      <c r="D167" s="406" t="s">
        <v>51</v>
      </c>
      <c r="E167" s="14" t="s">
        <v>358</v>
      </c>
      <c r="F167" s="25" t="s">
        <v>359</v>
      </c>
      <c r="G167" s="15">
        <v>155165.6</v>
      </c>
      <c r="H167" s="389">
        <v>134400.85</v>
      </c>
      <c r="I167" s="277">
        <v>0.75000001860107279</v>
      </c>
      <c r="J167" s="15">
        <v>85680.54</v>
      </c>
      <c r="K167" s="15">
        <v>0</v>
      </c>
      <c r="L167" s="15">
        <v>15120.1</v>
      </c>
      <c r="M167" s="15">
        <v>0</v>
      </c>
      <c r="N167" s="396">
        <v>33600.21</v>
      </c>
      <c r="O167" s="11">
        <v>42983</v>
      </c>
      <c r="P167" s="252" t="e">
        <f>YEAR(#REF!)</f>
        <v>#REF!</v>
      </c>
      <c r="Q1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7" s="252">
        <f>YEAR(O167)</f>
        <v>2017</v>
      </c>
      <c r="S167" s="252" t="str">
        <f>IF(MONTH(O167)=1,"JANVIER",IF(MONTH(O167)=2,"FEVRIER",IF(MONTH(O167)=3,"MARS",IF(MONTH(O167)=4,"AVRIL",IF(MONTH(O167)=5,"MAI",IF(MONTH(O167)=6,"JUIN",IF(MONTH(O167)=7,"JUILLET",IF(MONTH(O167)=8,"AOUT",IF(MONTH(O167)=9,"SEPTEMBRE",IF(MONTH(O167)=10,"OCTOBRE",IF(MONTH(4)=11,"NOVEMBRE",IF(MONTH(#REF!)=12,"DECEMBRE"))))))))))))</f>
        <v>SEPTEMBRE</v>
      </c>
      <c r="T167" s="252" t="e">
        <f>YEAR(#REF!)</f>
        <v>#REF!</v>
      </c>
      <c r="U1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7" s="232" t="e">
        <f>YEAR(#REF!)</f>
        <v>#REF!</v>
      </c>
      <c r="W16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67" s="368"/>
      <c r="Y167" s="407"/>
      <c r="Z167" s="190"/>
      <c r="AA167" s="190"/>
      <c r="GA167" s="68"/>
    </row>
    <row r="168" spans="1:183" s="67" customFormat="1" ht="71.400000000000006" customHeight="1" x14ac:dyDescent="0.35">
      <c r="A168" s="67" t="s">
        <v>2495</v>
      </c>
      <c r="B168" s="255" t="s">
        <v>351</v>
      </c>
      <c r="C168" s="405" t="s">
        <v>50</v>
      </c>
      <c r="D168" s="406" t="s">
        <v>51</v>
      </c>
      <c r="E168" s="261" t="s">
        <v>360</v>
      </c>
      <c r="F168" s="25" t="s">
        <v>361</v>
      </c>
      <c r="G168" s="15">
        <v>233511.78</v>
      </c>
      <c r="H168" s="389">
        <v>182500</v>
      </c>
      <c r="I168" s="277">
        <v>0.75</v>
      </c>
      <c r="J168" s="15">
        <v>111322.37</v>
      </c>
      <c r="K168" s="15">
        <v>19645.13</v>
      </c>
      <c r="L168" s="15">
        <v>5907.5</v>
      </c>
      <c r="M168" s="15">
        <v>0</v>
      </c>
      <c r="N168" s="15">
        <v>45625</v>
      </c>
      <c r="O168" s="11">
        <v>42983</v>
      </c>
      <c r="P168" s="252" t="e">
        <f>YEAR(#REF!)</f>
        <v>#REF!</v>
      </c>
      <c r="Q1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8" s="252">
        <f>YEAR(O168)</f>
        <v>2017</v>
      </c>
      <c r="S168" s="252" t="str">
        <f>IF(MONTH(O168)=1,"JANVIER",IF(MONTH(O168)=2,"FEVRIER",IF(MONTH(O168)=3,"MARS",IF(MONTH(O168)=4,"AVRIL",IF(MONTH(O168)=5,"MAI",IF(MONTH(O168)=6,"JUIN",IF(MONTH(O168)=7,"JUILLET",IF(MONTH(O168)=8,"AOUT",IF(MONTH(O168)=9,"SEPTEMBRE",IF(MONTH(O168)=10,"OCTOBRE",IF(MONTH(4)=11,"NOVEMBRE",IF(MONTH(#REF!)=12,"DECEMBRE"))))))))))))</f>
        <v>SEPTEMBRE</v>
      </c>
      <c r="T168" s="252" t="e">
        <f>YEAR(#REF!)</f>
        <v>#REF!</v>
      </c>
      <c r="U1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8" s="232" t="e">
        <f>YEAR(#REF!)</f>
        <v>#REF!</v>
      </c>
      <c r="W16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68" s="25"/>
      <c r="Y168" s="407"/>
      <c r="Z168" s="190"/>
      <c r="AA168" s="190"/>
      <c r="GA168" s="68"/>
    </row>
    <row r="169" spans="1:183" s="67" customFormat="1" ht="81.650000000000006" customHeight="1" x14ac:dyDescent="0.35">
      <c r="A169" s="67" t="s">
        <v>2495</v>
      </c>
      <c r="B169" s="255" t="s">
        <v>351</v>
      </c>
      <c r="C169" s="405" t="s">
        <v>50</v>
      </c>
      <c r="D169" s="406" t="s">
        <v>51</v>
      </c>
      <c r="E169" s="14" t="s">
        <v>362</v>
      </c>
      <c r="F169" s="12" t="s">
        <v>363</v>
      </c>
      <c r="G169" s="250">
        <v>603483</v>
      </c>
      <c r="H169" s="389">
        <v>432506</v>
      </c>
      <c r="I169" s="277">
        <v>0.75</v>
      </c>
      <c r="J169" s="250">
        <v>275722.57</v>
      </c>
      <c r="K169" s="250">
        <v>48656.93</v>
      </c>
      <c r="L169" s="250">
        <v>0</v>
      </c>
      <c r="M169" s="250">
        <v>0</v>
      </c>
      <c r="N169" s="264">
        <v>108126.5</v>
      </c>
      <c r="O169" s="11">
        <v>43342</v>
      </c>
      <c r="P169" s="252" t="e">
        <f>YEAR(#REF!)</f>
        <v>#REF!</v>
      </c>
      <c r="Q1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69" s="252">
        <f>YEAR(O169)</f>
        <v>2018</v>
      </c>
      <c r="S169" s="252" t="str">
        <f>IF(MONTH(O169)=1,"JANVIER",IF(MONTH(O169)=2,"FEVRIER",IF(MONTH(O169)=3,"MARS",IF(MONTH(O169)=4,"AVRIL",IF(MONTH(O169)=5,"MAI",IF(MONTH(O169)=6,"JUIN",IF(MONTH(O169)=7,"JUILLET",IF(MONTH(O169)=8,"AOUT",IF(MONTH(O169)=9,"SEPTEMBRE",IF(MONTH(O169)=10,"OCTOBRE",IF(MONTH(4)=11,"NOVEMBRE",IF(MONTH(#REF!)=12,"DECEMBRE"))))))))))))</f>
        <v>AOUT</v>
      </c>
      <c r="T169" s="252" t="e">
        <f>YEAR(#REF!)</f>
        <v>#REF!</v>
      </c>
      <c r="U1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69" s="232" t="e">
        <f>YEAR(#REF!)</f>
        <v>#REF!</v>
      </c>
      <c r="W16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69" s="25"/>
      <c r="Y169" s="407"/>
      <c r="Z169" s="190"/>
      <c r="AA169" s="190"/>
      <c r="GA169" s="68"/>
    </row>
    <row r="170" spans="1:183" s="67" customFormat="1" ht="95.4" customHeight="1" x14ac:dyDescent="0.35">
      <c r="A170" s="67" t="s">
        <v>2495</v>
      </c>
      <c r="B170" s="255" t="s">
        <v>351</v>
      </c>
      <c r="C170" s="405" t="s">
        <v>50</v>
      </c>
      <c r="D170" s="406" t="s">
        <v>51</v>
      </c>
      <c r="E170" s="14" t="s">
        <v>364</v>
      </c>
      <c r="F170" s="12" t="s">
        <v>363</v>
      </c>
      <c r="G170" s="250">
        <v>240561.8</v>
      </c>
      <c r="H170" s="389">
        <v>176309.64</v>
      </c>
      <c r="I170" s="277">
        <v>0.75</v>
      </c>
      <c r="J170" s="250">
        <v>110721.19</v>
      </c>
      <c r="K170" s="250">
        <v>19539.04</v>
      </c>
      <c r="L170" s="250">
        <v>1972</v>
      </c>
      <c r="M170" s="250">
        <v>0</v>
      </c>
      <c r="N170" s="264">
        <v>44077.41</v>
      </c>
      <c r="O170" s="11">
        <v>43342</v>
      </c>
      <c r="P170" s="252" t="e">
        <f>YEAR(#REF!)</f>
        <v>#REF!</v>
      </c>
      <c r="Q1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0" s="252">
        <f>YEAR(O170)</f>
        <v>2018</v>
      </c>
      <c r="S170" s="252" t="str">
        <f>IF(MONTH(O170)=1,"JANVIER",IF(MONTH(O170)=2,"FEVRIER",IF(MONTH(O170)=3,"MARS",IF(MONTH(O170)=4,"AVRIL",IF(MONTH(O170)=5,"MAI",IF(MONTH(O170)=6,"JUIN",IF(MONTH(O170)=7,"JUILLET",IF(MONTH(O170)=8,"AOUT",IF(MONTH(O170)=9,"SEPTEMBRE",IF(MONTH(O170)=10,"OCTOBRE",IF(MONTH(4)=11,"NOVEMBRE",IF(MONTH(#REF!)=12,"DECEMBRE"))))))))))))</f>
        <v>AOUT</v>
      </c>
      <c r="T170" s="252" t="e">
        <f>YEAR(#REF!)</f>
        <v>#REF!</v>
      </c>
      <c r="U1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0" s="232" t="e">
        <f>YEAR(#REF!)</f>
        <v>#REF!</v>
      </c>
      <c r="W17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0" s="25"/>
      <c r="Y170" s="407"/>
      <c r="Z170" s="190"/>
      <c r="AA170" s="190"/>
      <c r="GA170" s="68"/>
    </row>
    <row r="171" spans="1:183" s="67" customFormat="1" ht="75.650000000000006" customHeight="1" x14ac:dyDescent="0.35">
      <c r="A171" s="67" t="s">
        <v>2495</v>
      </c>
      <c r="B171" s="255" t="s">
        <v>351</v>
      </c>
      <c r="C171" s="405" t="s">
        <v>50</v>
      </c>
      <c r="D171" s="406" t="s">
        <v>51</v>
      </c>
      <c r="E171" s="14" t="s">
        <v>365</v>
      </c>
      <c r="F171" s="25" t="s">
        <v>366</v>
      </c>
      <c r="G171" s="15">
        <v>3702264</v>
      </c>
      <c r="H171" s="389">
        <v>3271458</v>
      </c>
      <c r="I171" s="277">
        <v>0.75</v>
      </c>
      <c r="J171" s="15">
        <v>2017417.92</v>
      </c>
      <c r="K171" s="15">
        <v>256014.93</v>
      </c>
      <c r="L171" s="15">
        <v>0</v>
      </c>
      <c r="M171" s="15">
        <v>180160.65</v>
      </c>
      <c r="N171" s="15">
        <v>817864.5</v>
      </c>
      <c r="O171" s="11" t="s">
        <v>367</v>
      </c>
      <c r="P171" s="252" t="e">
        <f>YEAR(#REF!)</f>
        <v>#REF!</v>
      </c>
      <c r="Q1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1" s="252" t="e">
        <f>YEAR(O171)</f>
        <v>#VALUE!</v>
      </c>
      <c r="S171" s="252" t="e">
        <f>IF(MONTH(O171)=1,"JANVIER",IF(MONTH(O171)=2,"FEVRIER",IF(MONTH(O171)=3,"MARS",IF(MONTH(O171)=4,"AVRIL",IF(MONTH(O171)=5,"MAI",IF(MONTH(O171)=6,"JUIN",IF(MONTH(O171)=7,"JUILLET",IF(MONTH(O171)=8,"AOUT",IF(MONTH(O171)=9,"SEPTEMBRE",IF(MONTH(O171)=10,"OCTOBRE",IF(MONTH(4)=11,"NOVEMBRE",IF(MONTH(#REF!)=12,"DECEMBRE"))))))))))))</f>
        <v>#VALUE!</v>
      </c>
      <c r="T171" s="252" t="e">
        <f>YEAR(#REF!)</f>
        <v>#REF!</v>
      </c>
      <c r="U1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1" s="232" t="e">
        <f>YEAR(#REF!)</f>
        <v>#REF!</v>
      </c>
      <c r="W17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1" s="368"/>
      <c r="Y171" s="407"/>
      <c r="Z171" s="190"/>
      <c r="AA171" s="190"/>
      <c r="GA171" s="68"/>
    </row>
    <row r="172" spans="1:183" s="67" customFormat="1" ht="117.65" customHeight="1" x14ac:dyDescent="0.35">
      <c r="A172" s="67" t="s">
        <v>2495</v>
      </c>
      <c r="B172" s="255" t="s">
        <v>351</v>
      </c>
      <c r="C172" s="405" t="s">
        <v>50</v>
      </c>
      <c r="D172" s="406" t="s">
        <v>51</v>
      </c>
      <c r="E172" s="14" t="s">
        <v>368</v>
      </c>
      <c r="F172" s="12" t="s">
        <v>369</v>
      </c>
      <c r="G172" s="250">
        <v>157312</v>
      </c>
      <c r="H172" s="389">
        <v>133092</v>
      </c>
      <c r="I172" s="277">
        <v>0.82152045201815282</v>
      </c>
      <c r="J172" s="250">
        <v>87600.02</v>
      </c>
      <c r="K172" s="250">
        <v>15458.83</v>
      </c>
      <c r="L172" s="250">
        <v>6278.95</v>
      </c>
      <c r="M172" s="250">
        <v>0</v>
      </c>
      <c r="N172" s="264">
        <v>23754.2</v>
      </c>
      <c r="O172" s="11">
        <v>43342</v>
      </c>
      <c r="P172" s="252" t="e">
        <f>YEAR(#REF!)</f>
        <v>#REF!</v>
      </c>
      <c r="Q1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2" s="252">
        <f>YEAR(O172)</f>
        <v>2018</v>
      </c>
      <c r="S172" s="252" t="str">
        <f>IF(MONTH(O172)=1,"JANVIER",IF(MONTH(O172)=2,"FEVRIER",IF(MONTH(O172)=3,"MARS",IF(MONTH(O172)=4,"AVRIL",IF(MONTH(O172)=5,"MAI",IF(MONTH(O172)=6,"JUIN",IF(MONTH(O172)=7,"JUILLET",IF(MONTH(O172)=8,"AOUT",IF(MONTH(O172)=9,"SEPTEMBRE",IF(MONTH(O172)=10,"OCTOBRE",IF(MONTH(4)=11,"NOVEMBRE",IF(MONTH(#REF!)=12,"DECEMBRE"))))))))))))</f>
        <v>AOUT</v>
      </c>
      <c r="T172" s="252" t="e">
        <f>YEAR(#REF!)</f>
        <v>#REF!</v>
      </c>
      <c r="U1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2" s="232" t="e">
        <f>YEAR(#REF!)</f>
        <v>#REF!</v>
      </c>
      <c r="W172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2" s="25"/>
      <c r="Y172" s="407"/>
      <c r="Z172" s="190"/>
      <c r="AA172" s="190"/>
      <c r="GA172" s="68"/>
    </row>
    <row r="173" spans="1:183" s="67" customFormat="1" ht="48.65" customHeight="1" x14ac:dyDescent="0.35">
      <c r="A173" s="67" t="s">
        <v>2495</v>
      </c>
      <c r="B173" s="255" t="s">
        <v>351</v>
      </c>
      <c r="C173" s="405" t="s">
        <v>50</v>
      </c>
      <c r="D173" s="406" t="s">
        <v>51</v>
      </c>
      <c r="E173" s="14" t="s">
        <v>370</v>
      </c>
      <c r="F173" s="25" t="s">
        <v>371</v>
      </c>
      <c r="G173" s="15">
        <v>212435</v>
      </c>
      <c r="H173" s="389">
        <v>135200</v>
      </c>
      <c r="I173" s="277">
        <v>0.75</v>
      </c>
      <c r="J173" s="15">
        <v>82266.820000000007</v>
      </c>
      <c r="K173" s="15">
        <v>0</v>
      </c>
      <c r="L173" s="15">
        <v>14517.68</v>
      </c>
      <c r="M173" s="15">
        <v>4615.5</v>
      </c>
      <c r="N173" s="15">
        <v>33800</v>
      </c>
      <c r="O173" s="25"/>
      <c r="P173" s="252" t="e">
        <f>YEAR(#REF!)</f>
        <v>#REF!</v>
      </c>
      <c r="Q1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3" s="252">
        <f>YEAR(O173)</f>
        <v>1900</v>
      </c>
      <c r="S173" s="252" t="str">
        <f>IF(MONTH(O173)=1,"JANVIER",IF(MONTH(O173)=2,"FEVRIER",IF(MONTH(O173)=3,"MARS",IF(MONTH(O173)=4,"AVRIL",IF(MONTH(O173)=5,"MAI",IF(MONTH(O173)=6,"JUIN",IF(MONTH(O173)=7,"JUILLET",IF(MONTH(O173)=8,"AOUT",IF(MONTH(O173)=9,"SEPTEMBRE",IF(MONTH(O173)=10,"OCTOBRE",IF(MONTH(4)=11,"NOVEMBRE",IF(MONTH(#REF!)=12,"DECEMBRE"))))))))))))</f>
        <v>JANVIER</v>
      </c>
      <c r="T173" s="252" t="e">
        <f>YEAR(#REF!)</f>
        <v>#REF!</v>
      </c>
      <c r="U1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3" s="252" t="e">
        <f>YEAR(#REF!)</f>
        <v>#REF!</v>
      </c>
      <c r="W1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3" s="368"/>
      <c r="Y173" s="407"/>
      <c r="Z173" s="190"/>
      <c r="AA173" s="190"/>
      <c r="GA173" s="68"/>
    </row>
    <row r="174" spans="1:183" s="67" customFormat="1" ht="87" customHeight="1" x14ac:dyDescent="0.35">
      <c r="A174" s="67" t="s">
        <v>2495</v>
      </c>
      <c r="B174" s="255" t="s">
        <v>351</v>
      </c>
      <c r="C174" s="405" t="s">
        <v>50</v>
      </c>
      <c r="D174" s="406" t="s">
        <v>51</v>
      </c>
      <c r="E174" s="14" t="s">
        <v>372</v>
      </c>
      <c r="F174" s="25" t="s">
        <v>373</v>
      </c>
      <c r="G174" s="15">
        <v>369092</v>
      </c>
      <c r="H174" s="389">
        <v>281540</v>
      </c>
      <c r="I174" s="277">
        <v>0.75</v>
      </c>
      <c r="J174" s="15">
        <v>179481.75</v>
      </c>
      <c r="K174" s="15">
        <v>31673.25</v>
      </c>
      <c r="L174" s="15">
        <v>0</v>
      </c>
      <c r="M174" s="15">
        <v>0</v>
      </c>
      <c r="N174" s="15">
        <v>70385</v>
      </c>
      <c r="O174" s="11">
        <v>43165</v>
      </c>
      <c r="P174" s="252" t="e">
        <f>YEAR(#REF!)</f>
        <v>#REF!</v>
      </c>
      <c r="Q1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4" s="252">
        <f>YEAR(O174)</f>
        <v>2018</v>
      </c>
      <c r="S174" s="252" t="str">
        <f>IF(MONTH(O174)=1,"JANVIER",IF(MONTH(O174)=2,"FEVRIER",IF(MONTH(O174)=3,"MARS",IF(MONTH(O174)=4,"AVRIL",IF(MONTH(O174)=5,"MAI",IF(MONTH(O174)=6,"JUIN",IF(MONTH(O174)=7,"JUILLET",IF(MONTH(O174)=8,"AOUT",IF(MONTH(O174)=9,"SEPTEMBRE",IF(MONTH(O174)=10,"OCTOBRE",IF(MONTH(4)=11,"NOVEMBRE",IF(MONTH(#REF!)=12,"DECEMBRE"))))))))))))</f>
        <v>MARS</v>
      </c>
      <c r="T174" s="252" t="e">
        <f>YEAR(#REF!)</f>
        <v>#REF!</v>
      </c>
      <c r="U1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4" s="252" t="e">
        <f>YEAR(#REF!)</f>
        <v>#REF!</v>
      </c>
      <c r="W1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4" s="368"/>
      <c r="Y174" s="407"/>
      <c r="Z174" s="190"/>
      <c r="AA174" s="190"/>
      <c r="GA174" s="68"/>
    </row>
    <row r="175" spans="1:183" s="67" customFormat="1" ht="85.5" customHeight="1" x14ac:dyDescent="0.35">
      <c r="A175" s="67" t="s">
        <v>2495</v>
      </c>
      <c r="B175" s="255" t="s">
        <v>351</v>
      </c>
      <c r="C175" s="405" t="s">
        <v>50</v>
      </c>
      <c r="D175" s="406" t="s">
        <v>51</v>
      </c>
      <c r="E175" s="14" t="s">
        <v>374</v>
      </c>
      <c r="F175" s="25" t="s">
        <v>375</v>
      </c>
      <c r="G175" s="15">
        <v>153075.57</v>
      </c>
      <c r="H175" s="389">
        <v>134829.16999999998</v>
      </c>
      <c r="I175" s="277">
        <v>0.75000001854198173</v>
      </c>
      <c r="J175" s="15">
        <v>83328.81</v>
      </c>
      <c r="K175" s="15">
        <v>0</v>
      </c>
      <c r="L175" s="15">
        <v>14705.09</v>
      </c>
      <c r="M175" s="15">
        <v>3087.98</v>
      </c>
      <c r="N175" s="15">
        <v>33707.29</v>
      </c>
      <c r="O175" s="11">
        <v>43196</v>
      </c>
      <c r="P175" s="252" t="e">
        <f>YEAR(#REF!)</f>
        <v>#REF!</v>
      </c>
      <c r="Q1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5" s="252">
        <f>YEAR(O175)</f>
        <v>2018</v>
      </c>
      <c r="S175" s="252" t="str">
        <f>IF(MONTH(O175)=1,"JANVIER",IF(MONTH(O175)=2,"FEVRIER",IF(MONTH(O175)=3,"MARS",IF(MONTH(O175)=4,"AVRIL",IF(MONTH(O175)=5,"MAI",IF(MONTH(O175)=6,"JUIN",IF(MONTH(O175)=7,"JUILLET",IF(MONTH(O175)=8,"AOUT",IF(MONTH(O175)=9,"SEPTEMBRE",IF(MONTH(O175)=10,"OCTOBRE",IF(MONTH(4)=11,"NOVEMBRE",IF(MONTH(#REF!)=12,"DECEMBRE"))))))))))))</f>
        <v>AVRIL</v>
      </c>
      <c r="T175" s="252" t="e">
        <f>YEAR(#REF!)</f>
        <v>#REF!</v>
      </c>
      <c r="U1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5" s="232" t="e">
        <f>YEAR(#REF!)</f>
        <v>#REF!</v>
      </c>
      <c r="W17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5" s="368"/>
      <c r="Y175" s="407"/>
      <c r="Z175" s="190"/>
      <c r="AA175" s="190"/>
      <c r="GA175" s="68"/>
    </row>
    <row r="176" spans="1:183" s="67" customFormat="1" ht="70.5" customHeight="1" x14ac:dyDescent="0.35">
      <c r="A176" s="67" t="s">
        <v>2495</v>
      </c>
      <c r="B176" s="255" t="s">
        <v>351</v>
      </c>
      <c r="C176" s="405" t="s">
        <v>50</v>
      </c>
      <c r="D176" s="406" t="s">
        <v>51</v>
      </c>
      <c r="E176" s="14" t="s">
        <v>376</v>
      </c>
      <c r="F176" s="12" t="s">
        <v>377</v>
      </c>
      <c r="G176" s="250">
        <v>171451.2</v>
      </c>
      <c r="H176" s="389">
        <v>151451.19999999998</v>
      </c>
      <c r="I176" s="277">
        <v>0.66240709878825654</v>
      </c>
      <c r="J176" s="250">
        <v>78201.649999999994</v>
      </c>
      <c r="K176" s="250">
        <v>13800.3</v>
      </c>
      <c r="L176" s="250">
        <v>8320.4</v>
      </c>
      <c r="M176" s="250">
        <v>0</v>
      </c>
      <c r="N176" s="264">
        <v>51128.85</v>
      </c>
      <c r="O176" s="11">
        <v>43342</v>
      </c>
      <c r="P176" s="252" t="e">
        <f>YEAR(#REF!)</f>
        <v>#REF!</v>
      </c>
      <c r="Q1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6" s="252">
        <f>YEAR(O176)</f>
        <v>2018</v>
      </c>
      <c r="S176" s="252" t="str">
        <f>IF(MONTH(O176)=1,"JANVIER",IF(MONTH(O176)=2,"FEVRIER",IF(MONTH(O176)=3,"MARS",IF(MONTH(O176)=4,"AVRIL",IF(MONTH(O176)=5,"MAI",IF(MONTH(O176)=6,"JUIN",IF(MONTH(O176)=7,"JUILLET",IF(MONTH(O176)=8,"AOUT",IF(MONTH(O176)=9,"SEPTEMBRE",IF(MONTH(O176)=10,"OCTOBRE",IF(MONTH(4)=11,"NOVEMBRE",IF(MONTH(#REF!)=12,"DECEMBRE"))))))))))))</f>
        <v>AOUT</v>
      </c>
      <c r="T176" s="252" t="e">
        <f>YEAR(#REF!)</f>
        <v>#REF!</v>
      </c>
      <c r="U1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6" s="232" t="e">
        <f>YEAR(#REF!)</f>
        <v>#REF!</v>
      </c>
      <c r="W17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6" s="25"/>
      <c r="Y176" s="407"/>
      <c r="Z176" s="190"/>
      <c r="AA176" s="190"/>
      <c r="GA176" s="68"/>
    </row>
    <row r="177" spans="1:183" s="67" customFormat="1" ht="111.65" customHeight="1" x14ac:dyDescent="0.35">
      <c r="A177" s="67" t="s">
        <v>2495</v>
      </c>
      <c r="B177" s="255" t="s">
        <v>351</v>
      </c>
      <c r="C177" s="405" t="s">
        <v>50</v>
      </c>
      <c r="D177" s="406" t="s">
        <v>51</v>
      </c>
      <c r="E177" s="14" t="s">
        <v>378</v>
      </c>
      <c r="F177" s="12" t="s">
        <v>379</v>
      </c>
      <c r="G177" s="15">
        <v>454528.65</v>
      </c>
      <c r="H177" s="389">
        <v>183002.81</v>
      </c>
      <c r="I177" s="277">
        <v>0.74992624430193189</v>
      </c>
      <c r="J177" s="15">
        <v>116698.71</v>
      </c>
      <c r="K177" s="15">
        <v>20539.900000000001</v>
      </c>
      <c r="L177" s="15">
        <v>0</v>
      </c>
      <c r="M177" s="15">
        <v>0</v>
      </c>
      <c r="N177" s="15">
        <v>45764.2</v>
      </c>
      <c r="O177" s="11">
        <v>43284</v>
      </c>
      <c r="P177" s="252" t="e">
        <f>YEAR(#REF!)</f>
        <v>#REF!</v>
      </c>
      <c r="Q1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7" s="252">
        <f>YEAR(O177)</f>
        <v>2018</v>
      </c>
      <c r="S177" s="252" t="str">
        <f>IF(MONTH(O177)=1,"JANVIER",IF(MONTH(O177)=2,"FEVRIER",IF(MONTH(O177)=3,"MARS",IF(MONTH(O177)=4,"AVRIL",IF(MONTH(O177)=5,"MAI",IF(MONTH(O177)=6,"JUIN",IF(MONTH(O177)=7,"JUILLET",IF(MONTH(O177)=8,"AOUT",IF(MONTH(O177)=9,"SEPTEMBRE",IF(MONTH(O177)=10,"OCTOBRE",IF(MONTH(4)=11,"NOVEMBRE",IF(MONTH(#REF!)=12,"DECEMBRE"))))))))))))</f>
        <v>JUILLET</v>
      </c>
      <c r="T177" s="252" t="e">
        <f>YEAR(#REF!)</f>
        <v>#REF!</v>
      </c>
      <c r="U1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7" s="232" t="e">
        <f>YEAR(#REF!)</f>
        <v>#REF!</v>
      </c>
      <c r="W17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7" s="25"/>
      <c r="Y177" s="407"/>
      <c r="Z177" s="190"/>
      <c r="AA177" s="190"/>
      <c r="GA177" s="68"/>
    </row>
    <row r="178" spans="1:183" s="67" customFormat="1" ht="117" customHeight="1" x14ac:dyDescent="0.35">
      <c r="A178" s="67" t="s">
        <v>2495</v>
      </c>
      <c r="B178" s="255" t="s">
        <v>351</v>
      </c>
      <c r="C178" s="405" t="s">
        <v>50</v>
      </c>
      <c r="D178" s="406" t="s">
        <v>51</v>
      </c>
      <c r="E178" s="14" t="s">
        <v>380</v>
      </c>
      <c r="F178" s="12" t="s">
        <v>317</v>
      </c>
      <c r="G178" s="264">
        <v>154019.88</v>
      </c>
      <c r="H178" s="389">
        <v>117349.47999999998</v>
      </c>
      <c r="I178" s="277">
        <v>0.75</v>
      </c>
      <c r="J178" s="264">
        <v>71361.5</v>
      </c>
      <c r="K178" s="264">
        <v>12593.21</v>
      </c>
      <c r="L178" s="31">
        <v>4057.4</v>
      </c>
      <c r="M178" s="250">
        <v>0</v>
      </c>
      <c r="N178" s="264">
        <v>29337.37</v>
      </c>
      <c r="O178" s="11">
        <v>43312</v>
      </c>
      <c r="P178" s="252" t="e">
        <f>YEAR(#REF!)</f>
        <v>#REF!</v>
      </c>
      <c r="Q1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8" s="252">
        <f>YEAR(O178)</f>
        <v>2018</v>
      </c>
      <c r="S178" s="252" t="str">
        <f>IF(MONTH(O178)=1,"JANVIER",IF(MONTH(O178)=2,"FEVRIER",IF(MONTH(O178)=3,"MARS",IF(MONTH(O178)=4,"AVRIL",IF(MONTH(O178)=5,"MAI",IF(MONTH(O178)=6,"JUIN",IF(MONTH(O178)=7,"JUILLET",IF(MONTH(O178)=8,"AOUT",IF(MONTH(O178)=9,"SEPTEMBRE",IF(MONTH(O178)=10,"OCTOBRE",IF(MONTH(4)=11,"NOVEMBRE",IF(MONTH(#REF!)=12,"DECEMBRE"))))))))))))</f>
        <v>JUILLET</v>
      </c>
      <c r="T178" s="252" t="e">
        <f>YEAR(#REF!)</f>
        <v>#REF!</v>
      </c>
      <c r="U1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8" s="252" t="e">
        <f>YEAR(#REF!)</f>
        <v>#REF!</v>
      </c>
      <c r="W1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8" s="25"/>
      <c r="Y178" s="407"/>
      <c r="Z178" s="190"/>
      <c r="AA178" s="190"/>
      <c r="GA178" s="68"/>
    </row>
    <row r="179" spans="1:183" s="67" customFormat="1" ht="48.65" customHeight="1" x14ac:dyDescent="0.35">
      <c r="A179" s="67" t="s">
        <v>2495</v>
      </c>
      <c r="B179" s="255" t="s">
        <v>351</v>
      </c>
      <c r="C179" s="405" t="s">
        <v>50</v>
      </c>
      <c r="D179" s="406" t="s">
        <v>51</v>
      </c>
      <c r="E179" s="261" t="s">
        <v>381</v>
      </c>
      <c r="F179" s="25" t="s">
        <v>382</v>
      </c>
      <c r="G179" s="250">
        <v>303897</v>
      </c>
      <c r="H179" s="389">
        <v>264000</v>
      </c>
      <c r="I179" s="277">
        <v>0.65</v>
      </c>
      <c r="J179" s="250">
        <v>145860</v>
      </c>
      <c r="K179" s="250">
        <v>25740</v>
      </c>
      <c r="L179" s="250">
        <v>0</v>
      </c>
      <c r="M179" s="250">
        <v>0</v>
      </c>
      <c r="N179" s="250">
        <v>92400</v>
      </c>
      <c r="O179" s="11">
        <v>43312</v>
      </c>
      <c r="P179" s="252" t="e">
        <f>YEAR(#REF!)</f>
        <v>#REF!</v>
      </c>
      <c r="Q1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79" s="252">
        <f>YEAR(O179)</f>
        <v>2018</v>
      </c>
      <c r="S179" s="252" t="str">
        <f>IF(MONTH(O179)=1,"JANVIER",IF(MONTH(O179)=2,"FEVRIER",IF(MONTH(O179)=3,"MARS",IF(MONTH(O179)=4,"AVRIL",IF(MONTH(O179)=5,"MAI",IF(MONTH(O179)=6,"JUIN",IF(MONTH(O179)=7,"JUILLET",IF(MONTH(O179)=8,"AOUT",IF(MONTH(O179)=9,"SEPTEMBRE",IF(MONTH(O179)=10,"OCTOBRE",IF(MONTH(4)=11,"NOVEMBRE",IF(MONTH(#REF!)=12,"DECEMBRE"))))))))))))</f>
        <v>JUILLET</v>
      </c>
      <c r="T179" s="252" t="e">
        <f>YEAR(#REF!)</f>
        <v>#REF!</v>
      </c>
      <c r="U1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79" s="232" t="e">
        <f>YEAR(#REF!)</f>
        <v>#REF!</v>
      </c>
      <c r="W17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79" s="25"/>
      <c r="Y179" s="407"/>
      <c r="Z179" s="190"/>
      <c r="AA179" s="190"/>
      <c r="GA179" s="68"/>
    </row>
    <row r="180" spans="1:183" s="67" customFormat="1" ht="48.65" customHeight="1" x14ac:dyDescent="0.35">
      <c r="A180" s="67" t="s">
        <v>2495</v>
      </c>
      <c r="B180" s="255" t="s">
        <v>351</v>
      </c>
      <c r="C180" s="405" t="s">
        <v>50</v>
      </c>
      <c r="D180" s="406" t="s">
        <v>51</v>
      </c>
      <c r="E180" s="14" t="s">
        <v>383</v>
      </c>
      <c r="F180" s="25" t="s">
        <v>384</v>
      </c>
      <c r="G180" s="15">
        <v>467835.49</v>
      </c>
      <c r="H180" s="389">
        <v>430080.82</v>
      </c>
      <c r="I180" s="277">
        <v>0.75000001162572183</v>
      </c>
      <c r="J180" s="264">
        <v>243103.19</v>
      </c>
      <c r="K180" s="15">
        <v>42900.57</v>
      </c>
      <c r="L180" s="264">
        <v>36556.86</v>
      </c>
      <c r="M180" s="15">
        <v>0</v>
      </c>
      <c r="N180" s="15">
        <v>107520.2</v>
      </c>
      <c r="O180" s="25"/>
      <c r="P180" s="252" t="e">
        <f>YEAR(#REF!)</f>
        <v>#REF!</v>
      </c>
      <c r="Q1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0" s="252">
        <f>YEAR(O180)</f>
        <v>1900</v>
      </c>
      <c r="S180" s="252" t="str">
        <f>IF(MONTH(O180)=1,"JANVIER",IF(MONTH(O180)=2,"FEVRIER",IF(MONTH(O180)=3,"MARS",IF(MONTH(O180)=4,"AVRIL",IF(MONTH(O180)=5,"MAI",IF(MONTH(O180)=6,"JUIN",IF(MONTH(O180)=7,"JUILLET",IF(MONTH(O180)=8,"AOUT",IF(MONTH(O180)=9,"SEPTEMBRE",IF(MONTH(O180)=10,"OCTOBRE",IF(MONTH(4)=11,"NOVEMBRE",IF(MONTH(#REF!)=12,"DECEMBRE"))))))))))))</f>
        <v>JANVIER</v>
      </c>
      <c r="T180" s="252" t="e">
        <f>YEAR(#REF!)</f>
        <v>#REF!</v>
      </c>
      <c r="U1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0" s="232" t="e">
        <f>YEAR(#REF!)</f>
        <v>#REF!</v>
      </c>
      <c r="W18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0" s="368"/>
      <c r="Y180" s="407"/>
      <c r="Z180" s="190"/>
      <c r="AA180" s="190"/>
      <c r="GA180" s="68"/>
    </row>
    <row r="181" spans="1:183" s="67" customFormat="1" ht="48.65" customHeight="1" x14ac:dyDescent="0.35">
      <c r="A181" s="67" t="s">
        <v>2495</v>
      </c>
      <c r="B181" s="255" t="s">
        <v>351</v>
      </c>
      <c r="C181" s="405" t="s">
        <v>50</v>
      </c>
      <c r="D181" s="406" t="s">
        <v>51</v>
      </c>
      <c r="E181" s="14" t="s">
        <v>385</v>
      </c>
      <c r="F181" s="25" t="s">
        <v>386</v>
      </c>
      <c r="G181" s="15">
        <v>618949.25</v>
      </c>
      <c r="H181" s="389">
        <v>592899.58000000007</v>
      </c>
      <c r="I181" s="277">
        <v>0.70692020055065641</v>
      </c>
      <c r="J181" s="15">
        <v>344760.58</v>
      </c>
      <c r="K181" s="15">
        <v>0</v>
      </c>
      <c r="L181" s="15">
        <v>60840.11</v>
      </c>
      <c r="M181" s="15">
        <v>13532</v>
      </c>
      <c r="N181" s="15">
        <v>173766.89</v>
      </c>
      <c r="O181" s="25"/>
      <c r="P181" s="252" t="e">
        <f>YEAR(#REF!)</f>
        <v>#REF!</v>
      </c>
      <c r="Q1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1" s="252">
        <f>YEAR(O181)</f>
        <v>1900</v>
      </c>
      <c r="S181" s="252" t="str">
        <f>IF(MONTH(O181)=1,"JANVIER",IF(MONTH(O181)=2,"FEVRIER",IF(MONTH(O181)=3,"MARS",IF(MONTH(O181)=4,"AVRIL",IF(MONTH(O181)=5,"MAI",IF(MONTH(O181)=6,"JUIN",IF(MONTH(O181)=7,"JUILLET",IF(MONTH(O181)=8,"AOUT",IF(MONTH(O181)=9,"SEPTEMBRE",IF(MONTH(O181)=10,"OCTOBRE",IF(MONTH(4)=11,"NOVEMBRE",IF(MONTH(#REF!)=12,"DECEMBRE"))))))))))))</f>
        <v>JANVIER</v>
      </c>
      <c r="T181" s="252" t="e">
        <f>YEAR(#REF!)</f>
        <v>#REF!</v>
      </c>
      <c r="U1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1" s="252" t="e">
        <f>YEAR(#REF!)</f>
        <v>#REF!</v>
      </c>
      <c r="W1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1" s="368"/>
      <c r="Y181" s="407"/>
      <c r="Z181" s="190"/>
      <c r="AA181" s="190"/>
      <c r="GA181" s="68"/>
    </row>
    <row r="182" spans="1:183" s="67" customFormat="1" ht="48.65" customHeight="1" x14ac:dyDescent="0.35">
      <c r="A182" s="67" t="s">
        <v>2495</v>
      </c>
      <c r="B182" s="255" t="s">
        <v>351</v>
      </c>
      <c r="C182" s="405" t="s">
        <v>50</v>
      </c>
      <c r="D182" s="406" t="s">
        <v>51</v>
      </c>
      <c r="E182" s="261" t="s">
        <v>387</v>
      </c>
      <c r="F182" s="25" t="s">
        <v>382</v>
      </c>
      <c r="G182" s="250">
        <v>367509.88</v>
      </c>
      <c r="H182" s="389">
        <v>63687.15</v>
      </c>
      <c r="I182" s="277">
        <v>0.74999996074561348</v>
      </c>
      <c r="J182" s="250">
        <v>40600.550000000003</v>
      </c>
      <c r="K182" s="250">
        <v>7164.81</v>
      </c>
      <c r="L182" s="250">
        <v>0</v>
      </c>
      <c r="M182" s="250">
        <v>0</v>
      </c>
      <c r="N182" s="250">
        <v>15921.79</v>
      </c>
      <c r="O182" s="11">
        <v>43312</v>
      </c>
      <c r="P182" s="252" t="e">
        <f>YEAR(#REF!)</f>
        <v>#REF!</v>
      </c>
      <c r="Q1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2" s="252">
        <f>YEAR(O182)</f>
        <v>2018</v>
      </c>
      <c r="S182" s="252" t="str">
        <f>IF(MONTH(O182)=1,"JANVIER",IF(MONTH(O182)=2,"FEVRIER",IF(MONTH(O182)=3,"MARS",IF(MONTH(O182)=4,"AVRIL",IF(MONTH(O182)=5,"MAI",IF(MONTH(O182)=6,"JUIN",IF(MONTH(O182)=7,"JUILLET",IF(MONTH(O182)=8,"AOUT",IF(MONTH(O182)=9,"SEPTEMBRE",IF(MONTH(O182)=10,"OCTOBRE",IF(MONTH(4)=11,"NOVEMBRE",IF(MONTH(#REF!)=12,"DECEMBRE"))))))))))))</f>
        <v>JUILLET</v>
      </c>
      <c r="T182" s="252" t="e">
        <f>YEAR(#REF!)</f>
        <v>#REF!</v>
      </c>
      <c r="U1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2" s="252" t="e">
        <f>YEAR(#REF!)</f>
        <v>#REF!</v>
      </c>
      <c r="W1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2" s="25"/>
      <c r="Y182" s="407"/>
      <c r="Z182" s="190"/>
      <c r="AA182" s="190"/>
      <c r="GA182" s="68"/>
    </row>
    <row r="183" spans="1:183" s="67" customFormat="1" ht="75" customHeight="1" x14ac:dyDescent="0.35">
      <c r="A183" s="67" t="s">
        <v>2495</v>
      </c>
      <c r="B183" s="255" t="s">
        <v>351</v>
      </c>
      <c r="C183" s="405" t="s">
        <v>50</v>
      </c>
      <c r="D183" s="406" t="s">
        <v>51</v>
      </c>
      <c r="E183" s="14" t="s">
        <v>388</v>
      </c>
      <c r="F183" s="25" t="s">
        <v>389</v>
      </c>
      <c r="G183" s="15">
        <v>202221.44</v>
      </c>
      <c r="H183" s="389">
        <v>201343.35</v>
      </c>
      <c r="I183" s="277">
        <v>0.49999505824197077</v>
      </c>
      <c r="J183" s="264">
        <v>85570.92</v>
      </c>
      <c r="K183" s="15">
        <v>15100.76</v>
      </c>
      <c r="L183" s="264">
        <v>0</v>
      </c>
      <c r="M183" s="15">
        <v>0</v>
      </c>
      <c r="N183" s="250">
        <v>100671.67</v>
      </c>
      <c r="O183" s="25"/>
      <c r="P183" s="252" t="e">
        <f>YEAR(#REF!)</f>
        <v>#REF!</v>
      </c>
      <c r="Q1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3" s="252">
        <f>YEAR(O183)</f>
        <v>1900</v>
      </c>
      <c r="S183" s="252" t="str">
        <f>IF(MONTH(O183)=1,"JANVIER",IF(MONTH(O183)=2,"FEVRIER",IF(MONTH(O183)=3,"MARS",IF(MONTH(O183)=4,"AVRIL",IF(MONTH(O183)=5,"MAI",IF(MONTH(O183)=6,"JUIN",IF(MONTH(O183)=7,"JUILLET",IF(MONTH(O183)=8,"AOUT",IF(MONTH(O183)=9,"SEPTEMBRE",IF(MONTH(O183)=10,"OCTOBRE",IF(MONTH(4)=11,"NOVEMBRE",IF(MONTH(#REF!)=12,"DECEMBRE"))))))))))))</f>
        <v>JANVIER</v>
      </c>
      <c r="T183" s="252" t="e">
        <f>YEAR(#REF!)</f>
        <v>#REF!</v>
      </c>
      <c r="U1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3" s="252" t="e">
        <f>YEAR(#REF!)</f>
        <v>#REF!</v>
      </c>
      <c r="W1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3" s="368"/>
      <c r="Y183" s="407"/>
      <c r="Z183" s="190"/>
      <c r="AA183" s="190"/>
      <c r="GA183" s="68"/>
    </row>
    <row r="184" spans="1:183" s="67" customFormat="1" ht="48.65" customHeight="1" x14ac:dyDescent="0.35">
      <c r="A184" s="67" t="s">
        <v>2495</v>
      </c>
      <c r="B184" s="255" t="s">
        <v>351</v>
      </c>
      <c r="C184" s="405" t="s">
        <v>50</v>
      </c>
      <c r="D184" s="406" t="s">
        <v>51</v>
      </c>
      <c r="E184" s="14" t="s">
        <v>390</v>
      </c>
      <c r="F184" s="12" t="s">
        <v>391</v>
      </c>
      <c r="G184" s="264">
        <v>303340.43</v>
      </c>
      <c r="H184" s="389">
        <v>285749.23</v>
      </c>
      <c r="I184" s="277">
        <v>0.66589666750808041</v>
      </c>
      <c r="J184" s="264">
        <v>154865.16</v>
      </c>
      <c r="K184" s="264">
        <v>27329.15</v>
      </c>
      <c r="L184" s="31">
        <v>8085.15</v>
      </c>
      <c r="M184" s="250">
        <v>0</v>
      </c>
      <c r="N184" s="264">
        <v>95469.77</v>
      </c>
      <c r="O184" s="11">
        <v>43312</v>
      </c>
      <c r="P184" s="252" t="e">
        <f>YEAR(#REF!)</f>
        <v>#REF!</v>
      </c>
      <c r="Q1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4" s="252">
        <f>YEAR(O184)</f>
        <v>2018</v>
      </c>
      <c r="S184" s="252" t="str">
        <f>IF(MONTH(O184)=1,"JANVIER",IF(MONTH(O184)=2,"FEVRIER",IF(MONTH(O184)=3,"MARS",IF(MONTH(O184)=4,"AVRIL",IF(MONTH(O184)=5,"MAI",IF(MONTH(O184)=6,"JUIN",IF(MONTH(O184)=7,"JUILLET",IF(MONTH(O184)=8,"AOUT",IF(MONTH(O184)=9,"SEPTEMBRE",IF(MONTH(O184)=10,"OCTOBRE",IF(MONTH(4)=11,"NOVEMBRE",IF(MONTH(#REF!)=12,"DECEMBRE"))))))))))))</f>
        <v>JUILLET</v>
      </c>
      <c r="T184" s="252" t="e">
        <f>YEAR(#REF!)</f>
        <v>#REF!</v>
      </c>
      <c r="U1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4" s="232" t="e">
        <f>YEAR(#REF!)</f>
        <v>#REF!</v>
      </c>
      <c r="W18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4" s="25"/>
      <c r="Y184" s="407"/>
      <c r="Z184" s="190"/>
      <c r="AA184" s="190"/>
      <c r="GA184" s="68"/>
    </row>
    <row r="185" spans="1:183" s="67" customFormat="1" ht="48.65" customHeight="1" x14ac:dyDescent="0.35">
      <c r="A185" s="67" t="s">
        <v>2495</v>
      </c>
      <c r="B185" s="255" t="s">
        <v>351</v>
      </c>
      <c r="C185" s="405" t="s">
        <v>50</v>
      </c>
      <c r="D185" s="406" t="s">
        <v>51</v>
      </c>
      <c r="E185" s="14" t="s">
        <v>392</v>
      </c>
      <c r="F185" s="51" t="s">
        <v>393</v>
      </c>
      <c r="G185" s="15">
        <v>162401.92000000001</v>
      </c>
      <c r="H185" s="389">
        <v>116379.89</v>
      </c>
      <c r="I185" s="277">
        <v>0.75000002148137446</v>
      </c>
      <c r="J185" s="15">
        <v>67973.919999999998</v>
      </c>
      <c r="K185" s="15">
        <v>19311</v>
      </c>
      <c r="L185" s="15">
        <v>0</v>
      </c>
      <c r="M185" s="15">
        <v>0</v>
      </c>
      <c r="N185" s="15">
        <v>29094.97</v>
      </c>
      <c r="O185" s="11">
        <v>43223</v>
      </c>
      <c r="P185" s="252" t="e">
        <f>YEAR(#REF!)</f>
        <v>#REF!</v>
      </c>
      <c r="Q1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5" s="252">
        <f>YEAR(O185)</f>
        <v>2018</v>
      </c>
      <c r="S185" s="252" t="str">
        <f>IF(MONTH(O185)=1,"JANVIER",IF(MONTH(O185)=2,"FEVRIER",IF(MONTH(O185)=3,"MARS",IF(MONTH(O185)=4,"AVRIL",IF(MONTH(O185)=5,"MAI",IF(MONTH(O185)=6,"JUIN",IF(MONTH(O185)=7,"JUILLET",IF(MONTH(O185)=8,"AOUT",IF(MONTH(O185)=9,"SEPTEMBRE",IF(MONTH(O185)=10,"OCTOBRE",IF(MONTH(4)=11,"NOVEMBRE",IF(MONTH(#REF!)=12,"DECEMBRE"))))))))))))</f>
        <v>MAI</v>
      </c>
      <c r="T185" s="252" t="e">
        <f>YEAR(#REF!)</f>
        <v>#REF!</v>
      </c>
      <c r="U1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5" s="252" t="e">
        <f>YEAR(#REF!)</f>
        <v>#REF!</v>
      </c>
      <c r="W1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5" s="368"/>
      <c r="Y185" s="407"/>
      <c r="Z185" s="190"/>
      <c r="AA185" s="190"/>
      <c r="GA185" s="68"/>
    </row>
    <row r="186" spans="1:183" s="67" customFormat="1" ht="48.65" customHeight="1" x14ac:dyDescent="0.35">
      <c r="A186" s="67" t="s">
        <v>2495</v>
      </c>
      <c r="B186" s="255" t="s">
        <v>351</v>
      </c>
      <c r="C186" s="405" t="s">
        <v>50</v>
      </c>
      <c r="D186" s="406" t="s">
        <v>51</v>
      </c>
      <c r="E186" s="14" t="s">
        <v>394</v>
      </c>
      <c r="F186" s="12" t="s">
        <v>395</v>
      </c>
      <c r="G186" s="15">
        <v>232028.46</v>
      </c>
      <c r="H186" s="389">
        <v>171378.59</v>
      </c>
      <c r="I186" s="277">
        <v>0.71158205934591945</v>
      </c>
      <c r="J186" s="15">
        <v>95381.73</v>
      </c>
      <c r="K186" s="15">
        <v>0</v>
      </c>
      <c r="L186" s="15">
        <v>26568.2</v>
      </c>
      <c r="M186" s="15">
        <v>0</v>
      </c>
      <c r="N186" s="15">
        <v>49428.66</v>
      </c>
      <c r="O186" s="11">
        <v>43223</v>
      </c>
      <c r="P186" s="252" t="e">
        <f>YEAR(#REF!)</f>
        <v>#REF!</v>
      </c>
      <c r="Q1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6" s="252">
        <f>YEAR(O186)</f>
        <v>2018</v>
      </c>
      <c r="S186" s="252" t="str">
        <f>IF(MONTH(O186)=1,"JANVIER",IF(MONTH(O186)=2,"FEVRIER",IF(MONTH(O186)=3,"MARS",IF(MONTH(O186)=4,"AVRIL",IF(MONTH(O186)=5,"MAI",IF(MONTH(O186)=6,"JUIN",IF(MONTH(O186)=7,"JUILLET",IF(MONTH(O186)=8,"AOUT",IF(MONTH(O186)=9,"SEPTEMBRE",IF(MONTH(O186)=10,"OCTOBRE",IF(MONTH(4)=11,"NOVEMBRE",IF(MONTH(#REF!)=12,"DECEMBRE"))))))))))))</f>
        <v>MAI</v>
      </c>
      <c r="T186" s="252" t="e">
        <f>YEAR(#REF!)</f>
        <v>#REF!</v>
      </c>
      <c r="U1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6" s="232" t="e">
        <f>YEAR(#REF!)</f>
        <v>#REF!</v>
      </c>
      <c r="W18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6" s="368"/>
      <c r="Y186" s="407"/>
      <c r="Z186" s="190"/>
      <c r="AA186" s="190"/>
      <c r="GA186" s="68"/>
    </row>
    <row r="187" spans="1:183" s="67" customFormat="1" ht="84.9" customHeight="1" x14ac:dyDescent="0.35">
      <c r="A187" s="67" t="s">
        <v>2495</v>
      </c>
      <c r="B187" s="255" t="s">
        <v>351</v>
      </c>
      <c r="C187" s="405" t="s">
        <v>50</v>
      </c>
      <c r="D187" s="406" t="s">
        <v>51</v>
      </c>
      <c r="E187" s="14" t="s">
        <v>396</v>
      </c>
      <c r="F187" s="25" t="s">
        <v>397</v>
      </c>
      <c r="G187" s="15">
        <v>244228.5</v>
      </c>
      <c r="H187" s="389">
        <v>71891.299999999988</v>
      </c>
      <c r="I187" s="277">
        <v>0.75000006954944487</v>
      </c>
      <c r="J187" s="15">
        <v>45830.7</v>
      </c>
      <c r="K187" s="15">
        <v>8087.78</v>
      </c>
      <c r="L187" s="15">
        <v>0</v>
      </c>
      <c r="M187" s="15">
        <v>0</v>
      </c>
      <c r="N187" s="15">
        <v>17972.82</v>
      </c>
      <c r="O187" s="11"/>
      <c r="P187" s="252" t="e">
        <f>YEAR(#REF!)</f>
        <v>#REF!</v>
      </c>
      <c r="Q1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7" s="252">
        <f>YEAR(O187)</f>
        <v>1900</v>
      </c>
      <c r="S187" s="252" t="str">
        <f>IF(MONTH(O187)=1,"JANVIER",IF(MONTH(O187)=2,"FEVRIER",IF(MONTH(O187)=3,"MARS",IF(MONTH(O187)=4,"AVRIL",IF(MONTH(O187)=5,"MAI",IF(MONTH(O187)=6,"JUIN",IF(MONTH(O187)=7,"JUILLET",IF(MONTH(O187)=8,"AOUT",IF(MONTH(O187)=9,"SEPTEMBRE",IF(MONTH(O187)=10,"OCTOBRE",IF(MONTH(4)=11,"NOVEMBRE",IF(MONTH(#REF!)=12,"DECEMBRE"))))))))))))</f>
        <v>JANVIER</v>
      </c>
      <c r="T187" s="252" t="e">
        <f>YEAR(#REF!)</f>
        <v>#REF!</v>
      </c>
      <c r="U1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7" s="232" t="e">
        <f>YEAR(#REF!)</f>
        <v>#REF!</v>
      </c>
      <c r="W18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7" s="25"/>
      <c r="Y187" s="407"/>
      <c r="Z187" s="190"/>
      <c r="AA187" s="190"/>
      <c r="GA187" s="68"/>
    </row>
    <row r="188" spans="1:183" s="67" customFormat="1" ht="87.65" customHeight="1" x14ac:dyDescent="0.35">
      <c r="A188" s="67" t="s">
        <v>2495</v>
      </c>
      <c r="B188" s="255" t="s">
        <v>351</v>
      </c>
      <c r="C188" s="405" t="s">
        <v>50</v>
      </c>
      <c r="D188" s="406" t="s">
        <v>51</v>
      </c>
      <c r="E188" s="14" t="s">
        <v>398</v>
      </c>
      <c r="F188" s="25" t="s">
        <v>399</v>
      </c>
      <c r="G188" s="15">
        <v>399846</v>
      </c>
      <c r="H188" s="389">
        <v>352502.79</v>
      </c>
      <c r="I188" s="277">
        <v>0.74999999290785746</v>
      </c>
      <c r="J188" s="15">
        <v>219189.21</v>
      </c>
      <c r="K188" s="15">
        <v>38680.46</v>
      </c>
      <c r="L188" s="15">
        <v>0</v>
      </c>
      <c r="M188" s="15">
        <v>6507.42</v>
      </c>
      <c r="N188" s="15">
        <v>88125.7</v>
      </c>
      <c r="O188" s="25"/>
      <c r="P188" s="252" t="e">
        <f>YEAR(#REF!)</f>
        <v>#REF!</v>
      </c>
      <c r="Q1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8" s="252">
        <f>YEAR(O188)</f>
        <v>1900</v>
      </c>
      <c r="S188" s="252" t="str">
        <f>IF(MONTH(O188)=1,"JANVIER",IF(MONTH(O188)=2,"FEVRIER",IF(MONTH(O188)=3,"MARS",IF(MONTH(O188)=4,"AVRIL",IF(MONTH(O188)=5,"MAI",IF(MONTH(O188)=6,"JUIN",IF(MONTH(O188)=7,"JUILLET",IF(MONTH(O188)=8,"AOUT",IF(MONTH(O188)=9,"SEPTEMBRE",IF(MONTH(O188)=10,"OCTOBRE",IF(MONTH(4)=11,"NOVEMBRE",IF(MONTH(#REF!)=12,"DECEMBRE"))))))))))))</f>
        <v>JANVIER</v>
      </c>
      <c r="T188" s="252" t="e">
        <f>YEAR(#REF!)</f>
        <v>#REF!</v>
      </c>
      <c r="U1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8" s="232" t="e">
        <f>YEAR(#REF!)</f>
        <v>#REF!</v>
      </c>
      <c r="W18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8" s="368"/>
      <c r="Y188" s="407"/>
      <c r="Z188" s="190"/>
      <c r="AA188" s="190"/>
      <c r="GA188" s="68"/>
    </row>
    <row r="189" spans="1:183" s="67" customFormat="1" ht="62.15" customHeight="1" x14ac:dyDescent="0.35">
      <c r="A189" s="67" t="s">
        <v>2495</v>
      </c>
      <c r="B189" s="255" t="s">
        <v>351</v>
      </c>
      <c r="C189" s="405" t="s">
        <v>50</v>
      </c>
      <c r="D189" s="406" t="s">
        <v>51</v>
      </c>
      <c r="E189" s="14" t="s">
        <v>400</v>
      </c>
      <c r="F189" s="25" t="s">
        <v>401</v>
      </c>
      <c r="G189" s="15">
        <v>221116.99</v>
      </c>
      <c r="H189" s="389">
        <v>203669.47000000003</v>
      </c>
      <c r="I189" s="277">
        <v>0.60360627442100179</v>
      </c>
      <c r="J189" s="15">
        <v>104495.74</v>
      </c>
      <c r="K189" s="15">
        <v>0</v>
      </c>
      <c r="L189" s="15">
        <v>18440.43</v>
      </c>
      <c r="M189" s="15">
        <v>0</v>
      </c>
      <c r="N189" s="15">
        <v>80733.3</v>
      </c>
      <c r="O189" s="25"/>
      <c r="P189" s="252" t="e">
        <f>YEAR(#REF!)</f>
        <v>#REF!</v>
      </c>
      <c r="Q1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89" s="252">
        <f>YEAR(O189)</f>
        <v>1900</v>
      </c>
      <c r="S189" s="252" t="str">
        <f>IF(MONTH(O189)=1,"JANVIER",IF(MONTH(O189)=2,"FEVRIER",IF(MONTH(O189)=3,"MARS",IF(MONTH(O189)=4,"AVRIL",IF(MONTH(O189)=5,"MAI",IF(MONTH(O189)=6,"JUIN",IF(MONTH(O189)=7,"JUILLET",IF(MONTH(O189)=8,"AOUT",IF(MONTH(O189)=9,"SEPTEMBRE",IF(MONTH(O189)=10,"OCTOBRE",IF(MONTH(4)=11,"NOVEMBRE",IF(MONTH(#REF!)=12,"DECEMBRE"))))))))))))</f>
        <v>JANVIER</v>
      </c>
      <c r="T189" s="252" t="e">
        <f>YEAR(#REF!)</f>
        <v>#REF!</v>
      </c>
      <c r="U1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89" s="252" t="e">
        <f>YEAR(#REF!)</f>
        <v>#REF!</v>
      </c>
      <c r="W1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89" s="368"/>
      <c r="Y189" s="407"/>
      <c r="Z189" s="190"/>
      <c r="AA189" s="190"/>
      <c r="GA189" s="68"/>
    </row>
    <row r="190" spans="1:183" s="67" customFormat="1" ht="95.4" customHeight="1" x14ac:dyDescent="0.35">
      <c r="A190" s="67" t="s">
        <v>2495</v>
      </c>
      <c r="B190" s="255" t="s">
        <v>351</v>
      </c>
      <c r="C190" s="405" t="s">
        <v>50</v>
      </c>
      <c r="D190" s="406" t="s">
        <v>51</v>
      </c>
      <c r="E190" s="14" t="s">
        <v>402</v>
      </c>
      <c r="F190" s="25" t="s">
        <v>403</v>
      </c>
      <c r="G190" s="15">
        <v>312720.88</v>
      </c>
      <c r="H190" s="389">
        <v>135704.45000000001</v>
      </c>
      <c r="I190" s="277">
        <v>0.75000001842238773</v>
      </c>
      <c r="J190" s="15">
        <v>86511.58</v>
      </c>
      <c r="K190" s="15">
        <v>0</v>
      </c>
      <c r="L190" s="15">
        <v>15266.76</v>
      </c>
      <c r="M190" s="15">
        <v>0</v>
      </c>
      <c r="N190" s="15">
        <v>33926.11</v>
      </c>
      <c r="O190" s="11">
        <v>43196</v>
      </c>
      <c r="P190" s="252" t="e">
        <f>YEAR(#REF!)</f>
        <v>#REF!</v>
      </c>
      <c r="Q1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0" s="252">
        <f>YEAR(O190)</f>
        <v>2018</v>
      </c>
      <c r="S190" s="252" t="str">
        <f>IF(MONTH(O190)=1,"JANVIER",IF(MONTH(O190)=2,"FEVRIER",IF(MONTH(O190)=3,"MARS",IF(MONTH(O190)=4,"AVRIL",IF(MONTH(O190)=5,"MAI",IF(MONTH(O190)=6,"JUIN",IF(MONTH(O190)=7,"JUILLET",IF(MONTH(O190)=8,"AOUT",IF(MONTH(O190)=9,"SEPTEMBRE",IF(MONTH(O190)=10,"OCTOBRE",IF(MONTH(4)=11,"NOVEMBRE",IF(MONTH(#REF!)=12,"DECEMBRE"))))))))))))</f>
        <v>AVRIL</v>
      </c>
      <c r="T190" s="252" t="e">
        <f>YEAR(#REF!)</f>
        <v>#REF!</v>
      </c>
      <c r="U1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0" s="232" t="e">
        <f>YEAR(#REF!)</f>
        <v>#REF!</v>
      </c>
      <c r="W19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0" s="368"/>
      <c r="Y190" s="407"/>
      <c r="Z190" s="190"/>
      <c r="AA190" s="190"/>
      <c r="GA190" s="68"/>
    </row>
    <row r="191" spans="1:183" s="67" customFormat="1" ht="63.9" customHeight="1" x14ac:dyDescent="0.35">
      <c r="A191" s="67" t="s">
        <v>2495</v>
      </c>
      <c r="B191" s="255" t="s">
        <v>351</v>
      </c>
      <c r="C191" s="405" t="s">
        <v>50</v>
      </c>
      <c r="D191" s="406" t="s">
        <v>51</v>
      </c>
      <c r="E191" s="14" t="s">
        <v>404</v>
      </c>
      <c r="F191" s="25" t="s">
        <v>355</v>
      </c>
      <c r="G191" s="15">
        <v>187668</v>
      </c>
      <c r="H191" s="389">
        <v>102941.5</v>
      </c>
      <c r="I191" s="277">
        <v>0.75000121428189792</v>
      </c>
      <c r="J191" s="15">
        <v>64176.77</v>
      </c>
      <c r="K191" s="15">
        <v>0</v>
      </c>
      <c r="L191" s="15">
        <v>11325.23</v>
      </c>
      <c r="M191" s="15">
        <v>1704.25</v>
      </c>
      <c r="N191" s="15">
        <v>25735.25</v>
      </c>
      <c r="O191" s="25"/>
      <c r="P191" s="252" t="e">
        <f>YEAR(#REF!)</f>
        <v>#REF!</v>
      </c>
      <c r="Q1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1" s="252">
        <f>YEAR(O191)</f>
        <v>1900</v>
      </c>
      <c r="S191" s="252" t="str">
        <f>IF(MONTH(O191)=1,"JANVIER",IF(MONTH(O191)=2,"FEVRIER",IF(MONTH(O191)=3,"MARS",IF(MONTH(O191)=4,"AVRIL",IF(MONTH(O191)=5,"MAI",IF(MONTH(O191)=6,"JUIN",IF(MONTH(O191)=7,"JUILLET",IF(MONTH(O191)=8,"AOUT",IF(MONTH(O191)=9,"SEPTEMBRE",IF(MONTH(O191)=10,"OCTOBRE",IF(MONTH(4)=11,"NOVEMBRE",IF(MONTH(#REF!)=12,"DECEMBRE"))))))))))))</f>
        <v>JANVIER</v>
      </c>
      <c r="T191" s="252" t="e">
        <f>YEAR(#REF!)</f>
        <v>#REF!</v>
      </c>
      <c r="U1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1" s="232" t="e">
        <f>YEAR(#REF!)</f>
        <v>#REF!</v>
      </c>
      <c r="W19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1" s="25"/>
      <c r="Y191" s="407"/>
      <c r="Z191" s="190"/>
      <c r="AA191" s="190"/>
      <c r="GA191" s="68"/>
    </row>
    <row r="192" spans="1:183" s="67" customFormat="1" ht="96.65" customHeight="1" x14ac:dyDescent="0.35">
      <c r="A192" s="67" t="s">
        <v>2495</v>
      </c>
      <c r="B192" s="255" t="s">
        <v>351</v>
      </c>
      <c r="C192" s="405" t="s">
        <v>50</v>
      </c>
      <c r="D192" s="406" t="s">
        <v>51</v>
      </c>
      <c r="E192" s="14" t="s">
        <v>405</v>
      </c>
      <c r="F192" s="25" t="s">
        <v>406</v>
      </c>
      <c r="G192" s="15">
        <v>172426.14</v>
      </c>
      <c r="H192" s="389">
        <v>100009.22</v>
      </c>
      <c r="I192" s="277">
        <v>0.75000004999539038</v>
      </c>
      <c r="J192" s="15">
        <v>63755.88</v>
      </c>
      <c r="K192" s="15">
        <v>0</v>
      </c>
      <c r="L192" s="15">
        <v>11251.04</v>
      </c>
      <c r="M192" s="15">
        <v>0</v>
      </c>
      <c r="N192" s="15">
        <v>25002.3</v>
      </c>
      <c r="O192" s="25"/>
      <c r="P192" s="252" t="e">
        <f>YEAR(#REF!)</f>
        <v>#REF!</v>
      </c>
      <c r="Q1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2" s="252">
        <f>YEAR(O192)</f>
        <v>1900</v>
      </c>
      <c r="S192" s="252" t="str">
        <f>IF(MONTH(O192)=1,"JANVIER",IF(MONTH(O192)=2,"FEVRIER",IF(MONTH(O192)=3,"MARS",IF(MONTH(O192)=4,"AVRIL",IF(MONTH(O192)=5,"MAI",IF(MONTH(O192)=6,"JUIN",IF(MONTH(O192)=7,"JUILLET",IF(MONTH(O192)=8,"AOUT",IF(MONTH(O192)=9,"SEPTEMBRE",IF(MONTH(O192)=10,"OCTOBRE",IF(MONTH(4)=11,"NOVEMBRE",IF(MONTH(#REF!)=12,"DECEMBRE"))))))))))))</f>
        <v>JANVIER</v>
      </c>
      <c r="T192" s="252" t="e">
        <f>YEAR(#REF!)</f>
        <v>#REF!</v>
      </c>
      <c r="U1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2" s="232" t="e">
        <f>YEAR(#REF!)</f>
        <v>#REF!</v>
      </c>
      <c r="W192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2" s="368"/>
      <c r="Y192" s="407"/>
      <c r="Z192" s="190"/>
      <c r="AA192" s="190"/>
      <c r="GA192" s="68"/>
    </row>
    <row r="193" spans="1:183" s="67" customFormat="1" ht="141" customHeight="1" x14ac:dyDescent="0.35">
      <c r="A193" s="67" t="s">
        <v>2495</v>
      </c>
      <c r="B193" s="255" t="s">
        <v>351</v>
      </c>
      <c r="C193" s="405" t="s">
        <v>50</v>
      </c>
      <c r="D193" s="406" t="s">
        <v>51</v>
      </c>
      <c r="E193" s="339" t="s">
        <v>407</v>
      </c>
      <c r="F193" s="21" t="s">
        <v>408</v>
      </c>
      <c r="G193" s="363">
        <v>393395</v>
      </c>
      <c r="H193" s="250">
        <v>329635.5</v>
      </c>
      <c r="I193" s="277">
        <v>0.72132834600642226</v>
      </c>
      <c r="J193" s="363">
        <v>195736.66</v>
      </c>
      <c r="K193" s="363">
        <v>34541.769999999997</v>
      </c>
      <c r="L193" s="264">
        <v>7497</v>
      </c>
      <c r="M193" s="363">
        <v>0</v>
      </c>
      <c r="N193" s="363">
        <v>91860.07</v>
      </c>
      <c r="O193" s="11">
        <v>43488</v>
      </c>
      <c r="P193" s="252" t="e">
        <f>YEAR(#REF!)</f>
        <v>#REF!</v>
      </c>
      <c r="Q1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3" s="252">
        <f>YEAR(O193)</f>
        <v>2019</v>
      </c>
      <c r="S193" s="252" t="str">
        <f>IF(MONTH(O193)=1,"JANVIER",IF(MONTH(O193)=2,"FEVRIER",IF(MONTH(O193)=3,"MARS",IF(MONTH(O193)=4,"AVRIL",IF(MONTH(O193)=5,"MAI",IF(MONTH(O193)=6,"JUIN",IF(MONTH(O193)=7,"JUILLET",IF(MONTH(O193)=8,"AOUT",IF(MONTH(O193)=9,"SEPTEMBRE",IF(MONTH(O193)=10,"OCTOBRE",IF(MONTH(4)=11,"NOVEMBRE",IF(MONTH(#REF!)=12,"DECEMBRE"))))))))))))</f>
        <v>JANVIER</v>
      </c>
      <c r="T193" s="252" t="e">
        <f>YEAR(#REF!)</f>
        <v>#REF!</v>
      </c>
      <c r="U1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3" s="232" t="e">
        <f>YEAR(#REF!)</f>
        <v>#REF!</v>
      </c>
      <c r="W19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3" s="25"/>
      <c r="Y193" s="407"/>
      <c r="Z193" s="190"/>
      <c r="AA193" s="190"/>
      <c r="GA193" s="68"/>
    </row>
    <row r="194" spans="1:183" s="67" customFormat="1" ht="84" customHeight="1" x14ac:dyDescent="0.35">
      <c r="A194" s="67" t="s">
        <v>2495</v>
      </c>
      <c r="B194" s="255" t="s">
        <v>351</v>
      </c>
      <c r="C194" s="405" t="s">
        <v>50</v>
      </c>
      <c r="D194" s="406" t="s">
        <v>51</v>
      </c>
      <c r="E194" s="14" t="s">
        <v>409</v>
      </c>
      <c r="F194" s="25" t="s">
        <v>410</v>
      </c>
      <c r="G194" s="15">
        <v>245236</v>
      </c>
      <c r="H194" s="389">
        <v>211934.89999999997</v>
      </c>
      <c r="I194" s="277">
        <v>0.70369240743265982</v>
      </c>
      <c r="J194" s="15">
        <v>118544.89</v>
      </c>
      <c r="K194" s="15">
        <v>0</v>
      </c>
      <c r="L194" s="15">
        <v>20919.689999999999</v>
      </c>
      <c r="M194" s="15">
        <v>9672.4</v>
      </c>
      <c r="N194" s="15">
        <v>62797.919999999998</v>
      </c>
      <c r="O194" s="408"/>
      <c r="P194" s="252" t="e">
        <f>YEAR(#REF!)</f>
        <v>#REF!</v>
      </c>
      <c r="Q1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4" s="252">
        <f>YEAR(O194)</f>
        <v>1900</v>
      </c>
      <c r="S194" s="252" t="str">
        <f>IF(MONTH(O194)=1,"JANVIER",IF(MONTH(O194)=2,"FEVRIER",IF(MONTH(O194)=3,"MARS",IF(MONTH(O194)=4,"AVRIL",IF(MONTH(O194)=5,"MAI",IF(MONTH(O194)=6,"JUIN",IF(MONTH(O194)=7,"JUILLET",IF(MONTH(O194)=8,"AOUT",IF(MONTH(O194)=9,"SEPTEMBRE",IF(MONTH(O194)=10,"OCTOBRE",IF(MONTH(4)=11,"NOVEMBRE",IF(MONTH(#REF!)=12,"DECEMBRE"))))))))))))</f>
        <v>JANVIER</v>
      </c>
      <c r="T194" s="252" t="e">
        <f>YEAR(#REF!)</f>
        <v>#REF!</v>
      </c>
      <c r="U1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4" s="232" t="e">
        <f>YEAR(#REF!)</f>
        <v>#REF!</v>
      </c>
      <c r="W19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4" s="368"/>
      <c r="Y194" s="407"/>
      <c r="Z194" s="190"/>
      <c r="AA194" s="190"/>
      <c r="GA194" s="68"/>
    </row>
    <row r="195" spans="1:183" s="67" customFormat="1" ht="89.15" customHeight="1" x14ac:dyDescent="0.35">
      <c r="A195" s="67" t="s">
        <v>2495</v>
      </c>
      <c r="B195" s="255" t="s">
        <v>351</v>
      </c>
      <c r="C195" s="405" t="s">
        <v>50</v>
      </c>
      <c r="D195" s="406" t="s">
        <v>51</v>
      </c>
      <c r="E195" s="14" t="s">
        <v>411</v>
      </c>
      <c r="F195" s="25" t="s">
        <v>412</v>
      </c>
      <c r="G195" s="15">
        <v>733701.63</v>
      </c>
      <c r="H195" s="389">
        <v>667513.12</v>
      </c>
      <c r="I195" s="277">
        <v>0.75</v>
      </c>
      <c r="J195" s="264">
        <v>397748.68</v>
      </c>
      <c r="K195" s="15">
        <v>70190.95</v>
      </c>
      <c r="L195" s="264">
        <v>0</v>
      </c>
      <c r="M195" s="15">
        <v>32695.21</v>
      </c>
      <c r="N195" s="15">
        <v>166878.28</v>
      </c>
      <c r="O195" s="11">
        <v>43109</v>
      </c>
      <c r="P195" s="252" t="e">
        <f>YEAR(#REF!)</f>
        <v>#REF!</v>
      </c>
      <c r="Q1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5" s="252">
        <f>YEAR(O195)</f>
        <v>2018</v>
      </c>
      <c r="S195" s="252" t="str">
        <f>IF(MONTH(O195)=1,"JANVIER",IF(MONTH(O195)=2,"FEVRIER",IF(MONTH(O195)=3,"MARS",IF(MONTH(O195)=4,"AVRIL",IF(MONTH(O195)=5,"MAI",IF(MONTH(O195)=6,"JUIN",IF(MONTH(O195)=7,"JUILLET",IF(MONTH(O195)=8,"AOUT",IF(MONTH(O195)=9,"SEPTEMBRE",IF(MONTH(O195)=10,"OCTOBRE",IF(MONTH(4)=11,"NOVEMBRE",IF(MONTH(#REF!)=12,"DECEMBRE"))))))))))))</f>
        <v>JANVIER</v>
      </c>
      <c r="T195" s="252" t="e">
        <f>YEAR(#REF!)</f>
        <v>#REF!</v>
      </c>
      <c r="U1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5" s="252" t="e">
        <f>YEAR(#REF!)</f>
        <v>#REF!</v>
      </c>
      <c r="W1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5" s="368"/>
      <c r="Y195" s="407"/>
      <c r="Z195" s="190"/>
      <c r="AA195" s="190"/>
      <c r="GA195" s="68"/>
    </row>
    <row r="196" spans="1:183" s="67" customFormat="1" ht="64.5" customHeight="1" x14ac:dyDescent="0.35">
      <c r="A196" s="67" t="s">
        <v>2495</v>
      </c>
      <c r="B196" s="255" t="s">
        <v>351</v>
      </c>
      <c r="C196" s="405" t="s">
        <v>50</v>
      </c>
      <c r="D196" s="406" t="s">
        <v>51</v>
      </c>
      <c r="E196" s="14" t="s">
        <v>413</v>
      </c>
      <c r="F196" s="25" t="s">
        <v>414</v>
      </c>
      <c r="G196" s="15">
        <v>253756.06</v>
      </c>
      <c r="H196" s="389">
        <v>215670.15</v>
      </c>
      <c r="I196" s="277">
        <v>0.74999998840822424</v>
      </c>
      <c r="J196" s="264">
        <v>127888.62</v>
      </c>
      <c r="K196" s="15">
        <v>0</v>
      </c>
      <c r="L196" s="264">
        <v>33863.99</v>
      </c>
      <c r="M196" s="15">
        <v>0</v>
      </c>
      <c r="N196" s="15">
        <v>53917.54</v>
      </c>
      <c r="O196" s="25"/>
      <c r="P196" s="252" t="e">
        <f>YEAR(#REF!)</f>
        <v>#REF!</v>
      </c>
      <c r="Q1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6" s="252">
        <f>YEAR(O196)</f>
        <v>1900</v>
      </c>
      <c r="S196" s="252" t="str">
        <f>IF(MONTH(O196)=1,"JANVIER",IF(MONTH(O196)=2,"FEVRIER",IF(MONTH(O196)=3,"MARS",IF(MONTH(O196)=4,"AVRIL",IF(MONTH(O196)=5,"MAI",IF(MONTH(O196)=6,"JUIN",IF(MONTH(O196)=7,"JUILLET",IF(MONTH(O196)=8,"AOUT",IF(MONTH(O196)=9,"SEPTEMBRE",IF(MONTH(O196)=10,"OCTOBRE",IF(MONTH(4)=11,"NOVEMBRE",IF(MONTH(#REF!)=12,"DECEMBRE"))))))))))))</f>
        <v>JANVIER</v>
      </c>
      <c r="T196" s="252" t="e">
        <f>YEAR(#REF!)</f>
        <v>#REF!</v>
      </c>
      <c r="U1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6" s="232" t="e">
        <f>YEAR(#REF!)</f>
        <v>#REF!</v>
      </c>
      <c r="W19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6" s="368"/>
      <c r="Y196" s="407"/>
      <c r="Z196" s="190"/>
      <c r="AA196" s="190"/>
      <c r="GA196" s="68"/>
    </row>
    <row r="197" spans="1:183" s="67" customFormat="1" ht="84.9" customHeight="1" x14ac:dyDescent="0.35">
      <c r="A197" s="67" t="s">
        <v>2495</v>
      </c>
      <c r="B197" s="255" t="s">
        <v>351</v>
      </c>
      <c r="C197" s="405" t="s">
        <v>50</v>
      </c>
      <c r="D197" s="406" t="s">
        <v>51</v>
      </c>
      <c r="E197" s="14" t="s">
        <v>415</v>
      </c>
      <c r="F197" s="25" t="s">
        <v>416</v>
      </c>
      <c r="G197" s="15">
        <v>156867.41</v>
      </c>
      <c r="H197" s="389">
        <v>139833.28999999998</v>
      </c>
      <c r="I197" s="277">
        <v>0.72151538449821218</v>
      </c>
      <c r="J197" s="15">
        <v>80962.05</v>
      </c>
      <c r="K197" s="15">
        <v>0</v>
      </c>
      <c r="L197" s="15">
        <v>19929.82</v>
      </c>
      <c r="M197" s="15">
        <v>0</v>
      </c>
      <c r="N197" s="15">
        <v>38941.42</v>
      </c>
      <c r="O197" s="25"/>
      <c r="P197" s="252" t="e">
        <f>YEAR(#REF!)</f>
        <v>#REF!</v>
      </c>
      <c r="Q1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7" s="252">
        <f>YEAR(O197)</f>
        <v>1900</v>
      </c>
      <c r="S197" s="252" t="str">
        <f>IF(MONTH(O197)=1,"JANVIER",IF(MONTH(O197)=2,"FEVRIER",IF(MONTH(O197)=3,"MARS",IF(MONTH(O197)=4,"AVRIL",IF(MONTH(O197)=5,"MAI",IF(MONTH(O197)=6,"JUIN",IF(MONTH(O197)=7,"JUILLET",IF(MONTH(O197)=8,"AOUT",IF(MONTH(O197)=9,"SEPTEMBRE",IF(MONTH(O197)=10,"OCTOBRE",IF(MONTH(4)=11,"NOVEMBRE",IF(MONTH(#REF!)=12,"DECEMBRE"))))))))))))</f>
        <v>JANVIER</v>
      </c>
      <c r="T197" s="252" t="e">
        <f>YEAR(#REF!)</f>
        <v>#REF!</v>
      </c>
      <c r="U1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7" s="252" t="e">
        <f>YEAR(#REF!)</f>
        <v>#REF!</v>
      </c>
      <c r="W1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7" s="368"/>
      <c r="Y197" s="407"/>
      <c r="Z197" s="190"/>
      <c r="AA197" s="190"/>
      <c r="GA197" s="68"/>
    </row>
    <row r="198" spans="1:183" s="67" customFormat="1" ht="69.650000000000006" customHeight="1" x14ac:dyDescent="0.35">
      <c r="A198" s="67" t="s">
        <v>2495</v>
      </c>
      <c r="B198" s="255" t="s">
        <v>351</v>
      </c>
      <c r="C198" s="405" t="s">
        <v>50</v>
      </c>
      <c r="D198" s="406" t="s">
        <v>51</v>
      </c>
      <c r="E198" s="261" t="s">
        <v>417</v>
      </c>
      <c r="F198" s="25" t="s">
        <v>418</v>
      </c>
      <c r="G198" s="250">
        <v>476554.02</v>
      </c>
      <c r="H198" s="250">
        <v>112897.32</v>
      </c>
      <c r="I198" s="277">
        <v>0.61643031030320294</v>
      </c>
      <c r="J198" s="250">
        <v>55079.42</v>
      </c>
      <c r="K198" s="250">
        <v>9719.91</v>
      </c>
      <c r="L198" s="250">
        <v>0</v>
      </c>
      <c r="M198" s="250">
        <v>4794</v>
      </c>
      <c r="N198" s="250">
        <v>43303.99</v>
      </c>
      <c r="O198" s="11">
        <v>43709</v>
      </c>
      <c r="P198" s="252" t="e">
        <f>YEAR(#REF!)</f>
        <v>#REF!</v>
      </c>
      <c r="Q1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8" s="252">
        <f>YEAR(O198)</f>
        <v>2019</v>
      </c>
      <c r="S198" s="252" t="str">
        <f>IF(MONTH(O198)=1,"JANVIER",IF(MONTH(O198)=2,"FEVRIER",IF(MONTH(O198)=3,"MARS",IF(MONTH(O198)=4,"AVRIL",IF(MONTH(O198)=5,"MAI",IF(MONTH(O198)=6,"JUIN",IF(MONTH(O198)=7,"JUILLET",IF(MONTH(O198)=8,"AOUT",IF(MONTH(O198)=9,"SEPTEMBRE",IF(MONTH(O198)=10,"OCTOBRE",IF(MONTH(4)=11,"NOVEMBRE",IF(MONTH(#REF!)=12,"DECEMBRE"))))))))))))</f>
        <v>SEPTEMBRE</v>
      </c>
      <c r="T198" s="252" t="e">
        <f>YEAR(#REF!)</f>
        <v>#REF!</v>
      </c>
      <c r="U1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8" s="232" t="e">
        <f>YEAR(#REF!)</f>
        <v>#REF!</v>
      </c>
      <c r="W19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8" s="25"/>
      <c r="Y198" s="215"/>
      <c r="Z198" s="190"/>
      <c r="AA198" s="190"/>
      <c r="GA198" s="68"/>
    </row>
    <row r="199" spans="1:183" s="67" customFormat="1" ht="88.5" customHeight="1" x14ac:dyDescent="0.35">
      <c r="A199" s="67" t="s">
        <v>2495</v>
      </c>
      <c r="B199" s="255" t="s">
        <v>351</v>
      </c>
      <c r="C199" s="405" t="s">
        <v>50</v>
      </c>
      <c r="D199" s="406" t="s">
        <v>51</v>
      </c>
      <c r="E199" s="14" t="s">
        <v>419</v>
      </c>
      <c r="F199" s="25" t="s">
        <v>420</v>
      </c>
      <c r="G199" s="15">
        <v>525138.97</v>
      </c>
      <c r="H199" s="389">
        <v>494541.07</v>
      </c>
      <c r="I199" s="277">
        <v>0.74999999494480807</v>
      </c>
      <c r="J199" s="264">
        <v>304430.43</v>
      </c>
      <c r="K199" s="15">
        <v>53723.02</v>
      </c>
      <c r="L199" s="264">
        <v>12752.35</v>
      </c>
      <c r="M199" s="15">
        <v>0</v>
      </c>
      <c r="N199" s="15">
        <v>123635.27</v>
      </c>
      <c r="O199" s="25"/>
      <c r="P199" s="252" t="e">
        <f>YEAR(#REF!)</f>
        <v>#REF!</v>
      </c>
      <c r="Q1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99" s="252">
        <f>YEAR(O199)</f>
        <v>1900</v>
      </c>
      <c r="S199" s="252" t="str">
        <f>IF(MONTH(O199)=1,"JANVIER",IF(MONTH(O199)=2,"FEVRIER",IF(MONTH(O199)=3,"MARS",IF(MONTH(O199)=4,"AVRIL",IF(MONTH(O199)=5,"MAI",IF(MONTH(O199)=6,"JUIN",IF(MONTH(O199)=7,"JUILLET",IF(MONTH(O199)=8,"AOUT",IF(MONTH(O199)=9,"SEPTEMBRE",IF(MONTH(O199)=10,"OCTOBRE",IF(MONTH(4)=11,"NOVEMBRE",IF(MONTH(#REF!)=12,"DECEMBRE"))))))))))))</f>
        <v>JANVIER</v>
      </c>
      <c r="T199" s="252" t="e">
        <f>YEAR(#REF!)</f>
        <v>#REF!</v>
      </c>
      <c r="U1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99" s="232" t="e">
        <f>YEAR(#REF!)</f>
        <v>#REF!</v>
      </c>
      <c r="W19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99" s="368"/>
      <c r="Y199" s="407"/>
      <c r="Z199" s="190"/>
      <c r="AA199" s="190"/>
      <c r="GA199" s="68"/>
    </row>
    <row r="200" spans="1:183" s="67" customFormat="1" ht="80.400000000000006" customHeight="1" x14ac:dyDescent="0.35">
      <c r="A200" s="67" t="s">
        <v>2495</v>
      </c>
      <c r="B200" s="255" t="s">
        <v>351</v>
      </c>
      <c r="C200" s="405" t="s">
        <v>50</v>
      </c>
      <c r="D200" s="406" t="s">
        <v>51</v>
      </c>
      <c r="E200" s="261" t="s">
        <v>421</v>
      </c>
      <c r="F200" s="349" t="s">
        <v>422</v>
      </c>
      <c r="G200" s="389">
        <v>211616.04</v>
      </c>
      <c r="H200" s="389">
        <v>157632.82</v>
      </c>
      <c r="I200" s="277">
        <v>0.75000003171928276</v>
      </c>
      <c r="J200" s="250">
        <v>100490.92</v>
      </c>
      <c r="K200" s="250">
        <v>0</v>
      </c>
      <c r="L200" s="250">
        <v>17733.7</v>
      </c>
      <c r="M200" s="250">
        <v>0</v>
      </c>
      <c r="N200" s="264">
        <v>39408.199999999997</v>
      </c>
      <c r="O200" s="11">
        <v>43374</v>
      </c>
      <c r="P200" s="252" t="e">
        <f>YEAR(#REF!)</f>
        <v>#REF!</v>
      </c>
      <c r="Q2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0" s="252">
        <f>YEAR(O200)</f>
        <v>2018</v>
      </c>
      <c r="S200" s="252" t="str">
        <f>IF(MONTH(O200)=1,"JANVIER",IF(MONTH(O200)=2,"FEVRIER",IF(MONTH(O200)=3,"MARS",IF(MONTH(O200)=4,"AVRIL",IF(MONTH(O200)=5,"MAI",IF(MONTH(O200)=6,"JUIN",IF(MONTH(O200)=7,"JUILLET",IF(MONTH(O200)=8,"AOUT",IF(MONTH(O200)=9,"SEPTEMBRE",IF(MONTH(O200)=10,"OCTOBRE",IF(MONTH(4)=11,"NOVEMBRE",IF(MONTH(#REF!)=12,"DECEMBRE"))))))))))))</f>
        <v>OCTOBRE</v>
      </c>
      <c r="T200" s="252" t="e">
        <f>YEAR(#REF!)</f>
        <v>#REF!</v>
      </c>
      <c r="U2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0" s="232" t="e">
        <f>YEAR(#REF!)</f>
        <v>#REF!</v>
      </c>
      <c r="W20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00" s="25"/>
      <c r="Y200" s="407"/>
      <c r="Z200" s="190"/>
      <c r="AA200" s="190"/>
      <c r="GA200" s="68"/>
    </row>
    <row r="201" spans="1:183" s="67" customFormat="1" ht="88.5" customHeight="1" x14ac:dyDescent="0.35">
      <c r="A201" s="67" t="s">
        <v>2495</v>
      </c>
      <c r="B201" s="255" t="s">
        <v>351</v>
      </c>
      <c r="C201" s="405" t="s">
        <v>50</v>
      </c>
      <c r="D201" s="406" t="s">
        <v>51</v>
      </c>
      <c r="E201" s="14" t="s">
        <v>423</v>
      </c>
      <c r="F201" s="25" t="s">
        <v>424</v>
      </c>
      <c r="G201" s="15">
        <v>155144.04999999999</v>
      </c>
      <c r="H201" s="389">
        <v>104380.1</v>
      </c>
      <c r="I201" s="277">
        <v>0.75000004790185104</v>
      </c>
      <c r="J201" s="15">
        <v>66542.31</v>
      </c>
      <c r="K201" s="15">
        <v>11742.77</v>
      </c>
      <c r="L201" s="15">
        <v>0</v>
      </c>
      <c r="M201" s="15">
        <v>0</v>
      </c>
      <c r="N201" s="15">
        <v>26095.02</v>
      </c>
      <c r="O201" s="25"/>
      <c r="P201" s="252" t="e">
        <f>YEAR(#REF!)</f>
        <v>#REF!</v>
      </c>
      <c r="Q2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1" s="252">
        <f>YEAR(O201)</f>
        <v>1900</v>
      </c>
      <c r="S201" s="252" t="str">
        <f>IF(MONTH(O201)=1,"JANVIER",IF(MONTH(O201)=2,"FEVRIER",IF(MONTH(O201)=3,"MARS",IF(MONTH(O201)=4,"AVRIL",IF(MONTH(O201)=5,"MAI",IF(MONTH(O201)=6,"JUIN",IF(MONTH(O201)=7,"JUILLET",IF(MONTH(O201)=8,"AOUT",IF(MONTH(O201)=9,"SEPTEMBRE",IF(MONTH(O201)=10,"OCTOBRE",IF(MONTH(4)=11,"NOVEMBRE",IF(MONTH(#REF!)=12,"DECEMBRE"))))))))))))</f>
        <v>JANVIER</v>
      </c>
      <c r="T201" s="252" t="e">
        <f>YEAR(#REF!)</f>
        <v>#REF!</v>
      </c>
      <c r="U2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1" s="232" t="e">
        <f>YEAR(#REF!)</f>
        <v>#REF!</v>
      </c>
      <c r="W20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01" s="368"/>
      <c r="Y201" s="407"/>
      <c r="Z201" s="190"/>
      <c r="AA201" s="190"/>
      <c r="GA201" s="68"/>
    </row>
    <row r="202" spans="1:183" s="67" customFormat="1" ht="62.4" customHeight="1" x14ac:dyDescent="0.35">
      <c r="A202" s="67" t="s">
        <v>2495</v>
      </c>
      <c r="B202" s="255" t="s">
        <v>351</v>
      </c>
      <c r="C202" s="405" t="s">
        <v>50</v>
      </c>
      <c r="D202" s="406" t="s">
        <v>51</v>
      </c>
      <c r="E202" s="14" t="s">
        <v>425</v>
      </c>
      <c r="F202" s="25" t="s">
        <v>426</v>
      </c>
      <c r="G202" s="15">
        <v>183306.07</v>
      </c>
      <c r="H202" s="389">
        <v>181738.35</v>
      </c>
      <c r="I202" s="277">
        <v>0.50000002751207995</v>
      </c>
      <c r="J202" s="264">
        <v>77238.8</v>
      </c>
      <c r="K202" s="15">
        <v>13630.38</v>
      </c>
      <c r="L202" s="264">
        <v>0</v>
      </c>
      <c r="M202" s="15">
        <v>0</v>
      </c>
      <c r="N202" s="15">
        <v>90869.17</v>
      </c>
      <c r="O202" s="25"/>
      <c r="P202" s="252" t="e">
        <f>YEAR(#REF!)</f>
        <v>#REF!</v>
      </c>
      <c r="Q2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2" s="252">
        <f>YEAR(O202)</f>
        <v>1900</v>
      </c>
      <c r="S202" s="252" t="str">
        <f>IF(MONTH(O202)=1,"JANVIER",IF(MONTH(O202)=2,"FEVRIER",IF(MONTH(O202)=3,"MARS",IF(MONTH(O202)=4,"AVRIL",IF(MONTH(O202)=5,"MAI",IF(MONTH(O202)=6,"JUIN",IF(MONTH(O202)=7,"JUILLET",IF(MONTH(O202)=8,"AOUT",IF(MONTH(O202)=9,"SEPTEMBRE",IF(MONTH(O202)=10,"OCTOBRE",IF(MONTH(4)=11,"NOVEMBRE",IF(MONTH(#REF!)=12,"DECEMBRE"))))))))))))</f>
        <v>JANVIER</v>
      </c>
      <c r="T202" s="252" t="e">
        <f>YEAR(#REF!)</f>
        <v>#REF!</v>
      </c>
      <c r="U2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2" s="232" t="e">
        <f>YEAR(#REF!)</f>
        <v>#REF!</v>
      </c>
      <c r="W202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02" s="368"/>
      <c r="Y202" s="407"/>
      <c r="Z202" s="190"/>
      <c r="AA202" s="190"/>
      <c r="GA202" s="68"/>
    </row>
    <row r="203" spans="1:183" s="67" customFormat="1" ht="86.15" customHeight="1" x14ac:dyDescent="0.35">
      <c r="A203" s="67" t="s">
        <v>2495</v>
      </c>
      <c r="B203" s="255" t="s">
        <v>351</v>
      </c>
      <c r="C203" s="405" t="s">
        <v>50</v>
      </c>
      <c r="D203" s="406" t="s">
        <v>51</v>
      </c>
      <c r="E203" s="14" t="s">
        <v>427</v>
      </c>
      <c r="F203" s="12" t="s">
        <v>363</v>
      </c>
      <c r="G203" s="250">
        <v>173610</v>
      </c>
      <c r="H203" s="389">
        <v>30124.959999999999</v>
      </c>
      <c r="I203" s="277">
        <v>0.75000000000000011</v>
      </c>
      <c r="J203" s="250">
        <v>11108.61</v>
      </c>
      <c r="K203" s="250">
        <v>1960.35</v>
      </c>
      <c r="L203" s="250">
        <v>9524.76</v>
      </c>
      <c r="M203" s="250">
        <v>0</v>
      </c>
      <c r="N203" s="264">
        <v>7531.24</v>
      </c>
      <c r="O203" s="11">
        <v>43342</v>
      </c>
      <c r="P203" s="252" t="e">
        <f>YEAR(#REF!)</f>
        <v>#REF!</v>
      </c>
      <c r="Q2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3" s="252">
        <f>YEAR(O203)</f>
        <v>2018</v>
      </c>
      <c r="S203" s="252" t="str">
        <f>IF(MONTH(O203)=1,"JANVIER",IF(MONTH(O203)=2,"FEVRIER",IF(MONTH(O203)=3,"MARS",IF(MONTH(O203)=4,"AVRIL",IF(MONTH(O203)=5,"MAI",IF(MONTH(O203)=6,"JUIN",IF(MONTH(O203)=7,"JUILLET",IF(MONTH(O203)=8,"AOUT",IF(MONTH(O203)=9,"SEPTEMBRE",IF(MONTH(O203)=10,"OCTOBRE",IF(MONTH(4)=11,"NOVEMBRE",IF(MONTH(#REF!)=12,"DECEMBRE"))))))))))))</f>
        <v>AOUT</v>
      </c>
      <c r="T203" s="252" t="e">
        <f>YEAR(#REF!)</f>
        <v>#REF!</v>
      </c>
      <c r="U2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3" s="232" t="e">
        <f>YEAR(#REF!)</f>
        <v>#REF!</v>
      </c>
      <c r="W20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03" s="25"/>
      <c r="Y203" s="407"/>
      <c r="Z203" s="190"/>
      <c r="AA203" s="190"/>
      <c r="GA203" s="68"/>
    </row>
    <row r="204" spans="1:183" s="67" customFormat="1" ht="48.65" customHeight="1" x14ac:dyDescent="0.35">
      <c r="A204" s="67" t="s">
        <v>2495</v>
      </c>
      <c r="B204" s="255" t="s">
        <v>351</v>
      </c>
      <c r="C204" s="405" t="s">
        <v>50</v>
      </c>
      <c r="D204" s="406" t="s">
        <v>51</v>
      </c>
      <c r="E204" s="409" t="s">
        <v>428</v>
      </c>
      <c r="F204" s="349" t="s">
        <v>429</v>
      </c>
      <c r="G204" s="15">
        <v>280106.84000000003</v>
      </c>
      <c r="H204" s="37">
        <v>277725</v>
      </c>
      <c r="I204" s="277">
        <v>0.65</v>
      </c>
      <c r="J204" s="37">
        <v>138681.57999999999</v>
      </c>
      <c r="K204" s="37">
        <v>0</v>
      </c>
      <c r="L204" s="37">
        <v>41839.67</v>
      </c>
      <c r="M204" s="37">
        <v>0</v>
      </c>
      <c r="N204" s="37">
        <v>97203.75</v>
      </c>
      <c r="O204" s="11">
        <v>42500</v>
      </c>
      <c r="P204" s="252" t="e">
        <f>YEAR(#REF!)</f>
        <v>#REF!</v>
      </c>
      <c r="Q2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4" s="252">
        <f>YEAR(O204)</f>
        <v>2016</v>
      </c>
      <c r="S204" s="252" t="str">
        <f>IF(MONTH(O204)=1,"JANVIER",IF(MONTH(O204)=2,"FEVRIER",IF(MONTH(O204)=3,"MARS",IF(MONTH(O204)=4,"AVRIL",IF(MONTH(O204)=5,"MAI",IF(MONTH(O204)=6,"JUIN",IF(MONTH(O204)=7,"JUILLET",IF(MONTH(O204)=8,"AOUT",IF(MONTH(O204)=9,"SEPTEMBRE",IF(MONTH(O204)=10,"OCTOBRE",IF(MONTH(4)=11,"NOVEMBRE",IF(MONTH(#REF!)=12,"DECEMBRE"))))))))))))</f>
        <v>MAI</v>
      </c>
      <c r="T204" s="252" t="e">
        <f>YEAR(#REF!)</f>
        <v>#REF!</v>
      </c>
      <c r="U2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4" s="232" t="e">
        <f>YEAR(#REF!)</f>
        <v>#REF!</v>
      </c>
      <c r="W20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04" s="368"/>
      <c r="Y204" s="410"/>
      <c r="Z204" s="190"/>
      <c r="AA204" s="190"/>
      <c r="GA204" s="68"/>
    </row>
    <row r="205" spans="1:183" s="67" customFormat="1" ht="48.65" customHeight="1" x14ac:dyDescent="0.35">
      <c r="A205" s="67" t="s">
        <v>2495</v>
      </c>
      <c r="B205" s="255" t="s">
        <v>351</v>
      </c>
      <c r="C205" s="405" t="s">
        <v>50</v>
      </c>
      <c r="D205" s="406" t="s">
        <v>51</v>
      </c>
      <c r="E205" s="411" t="s">
        <v>430</v>
      </c>
      <c r="F205" s="25" t="s">
        <v>399</v>
      </c>
      <c r="G205" s="250"/>
      <c r="H205" s="389">
        <v>106651.20000000001</v>
      </c>
      <c r="I205" s="277">
        <v>0.5</v>
      </c>
      <c r="J205" s="412">
        <v>45326.76</v>
      </c>
      <c r="K205" s="18">
        <v>0</v>
      </c>
      <c r="L205" s="250">
        <v>7998.84</v>
      </c>
      <c r="M205" s="18">
        <v>0</v>
      </c>
      <c r="N205" s="412">
        <v>53325.599999999999</v>
      </c>
      <c r="O205" s="413">
        <v>42327</v>
      </c>
      <c r="P205" s="252" t="e">
        <f>YEAR(#REF!)</f>
        <v>#REF!</v>
      </c>
      <c r="Q2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5" s="252">
        <f>YEAR(O205)</f>
        <v>2015</v>
      </c>
      <c r="S2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05" s="252" t="e">
        <f>YEAR(#REF!)</f>
        <v>#REF!</v>
      </c>
      <c r="U2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5" s="222" t="s">
        <v>27</v>
      </c>
      <c r="W205" s="222" t="s">
        <v>27</v>
      </c>
      <c r="X205" s="414"/>
      <c r="Y205" s="407"/>
      <c r="Z205" s="190"/>
      <c r="AA205" s="190"/>
      <c r="GA205" s="68"/>
    </row>
    <row r="206" spans="1:183" s="67" customFormat="1" ht="48.65" customHeight="1" x14ac:dyDescent="0.35">
      <c r="A206" s="67" t="s">
        <v>2495</v>
      </c>
      <c r="B206" s="255" t="s">
        <v>351</v>
      </c>
      <c r="C206" s="405" t="s">
        <v>50</v>
      </c>
      <c r="D206" s="406" t="s">
        <v>51</v>
      </c>
      <c r="E206" s="14" t="s">
        <v>431</v>
      </c>
      <c r="F206" s="253" t="s">
        <v>386</v>
      </c>
      <c r="G206" s="15">
        <v>375202.8</v>
      </c>
      <c r="H206" s="389">
        <v>215396.31</v>
      </c>
      <c r="I206" s="277">
        <v>0.74999998839348736</v>
      </c>
      <c r="J206" s="15">
        <v>121752.75</v>
      </c>
      <c r="K206" s="15">
        <v>0</v>
      </c>
      <c r="L206" s="15">
        <v>21485.79</v>
      </c>
      <c r="M206" s="15">
        <v>18308.689999999999</v>
      </c>
      <c r="N206" s="15">
        <v>53849.08</v>
      </c>
      <c r="O206" s="25"/>
      <c r="P206" s="252" t="e">
        <f>YEAR(#REF!)</f>
        <v>#REF!</v>
      </c>
      <c r="Q2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6" s="252">
        <f>YEAR(O206)</f>
        <v>1900</v>
      </c>
      <c r="S206" s="252" t="str">
        <f>IF(MONTH(O206)=1,"JANVIER",IF(MONTH(O206)=2,"FEVRIER",IF(MONTH(O206)=3,"MARS",IF(MONTH(O206)=4,"AVRIL",IF(MONTH(O206)=5,"MAI",IF(MONTH(O206)=6,"JUIN",IF(MONTH(O206)=7,"JUILLET",IF(MONTH(O206)=8,"AOUT",IF(MONTH(O206)=9,"SEPTEMBRE",IF(MONTH(O206)=10,"OCTOBRE",IF(MONTH(4)=11,"NOVEMBRE",IF(MONTH(#REF!)=12,"DECEMBRE"))))))))))))</f>
        <v>JANVIER</v>
      </c>
      <c r="T206" s="252" t="e">
        <f>YEAR(#REF!)</f>
        <v>#REF!</v>
      </c>
      <c r="U2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6" s="232" t="e">
        <f>YEAR(#REF!)</f>
        <v>#REF!</v>
      </c>
      <c r="W20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06" s="368"/>
      <c r="Y206" s="407"/>
      <c r="Z206" s="190"/>
      <c r="AA206" s="190"/>
      <c r="GA206" s="68"/>
    </row>
    <row r="207" spans="1:183" s="67" customFormat="1" ht="87.65" customHeight="1" x14ac:dyDescent="0.35">
      <c r="A207" s="67" t="s">
        <v>2495</v>
      </c>
      <c r="B207" s="255" t="s">
        <v>351</v>
      </c>
      <c r="C207" s="405" t="s">
        <v>50</v>
      </c>
      <c r="D207" s="406" t="s">
        <v>51</v>
      </c>
      <c r="E207" s="287" t="s">
        <v>432</v>
      </c>
      <c r="F207" s="357" t="s">
        <v>408</v>
      </c>
      <c r="G207" s="37">
        <v>499854.09</v>
      </c>
      <c r="H207" s="389">
        <v>351427.5</v>
      </c>
      <c r="I207" s="277">
        <v>0.7500000142276857</v>
      </c>
      <c r="J207" s="15">
        <v>211304.59</v>
      </c>
      <c r="K207" s="15">
        <v>37289.040000000001</v>
      </c>
      <c r="L207" s="15">
        <v>0</v>
      </c>
      <c r="M207" s="15">
        <v>14977</v>
      </c>
      <c r="N207" s="15">
        <v>87856.87</v>
      </c>
      <c r="O207" s="11">
        <v>43137</v>
      </c>
      <c r="P207" s="252" t="e">
        <f>YEAR(#REF!)</f>
        <v>#REF!</v>
      </c>
      <c r="Q2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7" s="252">
        <f>YEAR(O207)</f>
        <v>2018</v>
      </c>
      <c r="S207" s="252" t="str">
        <f>IF(MONTH(O207)=1,"JANVIER",IF(MONTH(O207)=2,"FEVRIER",IF(MONTH(O207)=3,"MARS",IF(MONTH(O207)=4,"AVRIL",IF(MONTH(O207)=5,"MAI",IF(MONTH(O207)=6,"JUIN",IF(MONTH(O207)=7,"JUILLET",IF(MONTH(O207)=8,"AOUT",IF(MONTH(O207)=9,"SEPTEMBRE",IF(MONTH(O207)=10,"OCTOBRE",IF(MONTH(4)=11,"NOVEMBRE",IF(MONTH(#REF!)=12,"DECEMBRE"))))))))))))</f>
        <v>FEVRIER</v>
      </c>
      <c r="T207" s="252" t="e">
        <f>YEAR(#REF!)</f>
        <v>#REF!</v>
      </c>
      <c r="U2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7" s="232" t="e">
        <f>YEAR(#REF!)</f>
        <v>#REF!</v>
      </c>
      <c r="W20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07" s="368"/>
      <c r="Y207" s="407"/>
      <c r="Z207" s="190"/>
      <c r="AA207" s="190"/>
      <c r="GA207" s="68"/>
    </row>
    <row r="208" spans="1:183" s="67" customFormat="1" ht="78.650000000000006" customHeight="1" x14ac:dyDescent="0.35">
      <c r="A208" s="67" t="s">
        <v>2495</v>
      </c>
      <c r="B208" s="255" t="s">
        <v>351</v>
      </c>
      <c r="C208" s="405" t="s">
        <v>50</v>
      </c>
      <c r="D208" s="406" t="s">
        <v>51</v>
      </c>
      <c r="E208" s="14" t="s">
        <v>433</v>
      </c>
      <c r="F208" s="25" t="s">
        <v>434</v>
      </c>
      <c r="G208" s="15">
        <v>200500</v>
      </c>
      <c r="H208" s="389">
        <v>92500</v>
      </c>
      <c r="I208" s="277">
        <v>0.75</v>
      </c>
      <c r="J208" s="264">
        <v>52286.05</v>
      </c>
      <c r="K208" s="15">
        <v>9226.9500000000007</v>
      </c>
      <c r="L208" s="264">
        <v>7862</v>
      </c>
      <c r="M208" s="15">
        <v>0</v>
      </c>
      <c r="N208" s="15">
        <v>23125</v>
      </c>
      <c r="O208" s="11"/>
      <c r="P208" s="252" t="e">
        <f>YEAR(#REF!)</f>
        <v>#REF!</v>
      </c>
      <c r="Q2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8" s="252">
        <f>YEAR(O208)</f>
        <v>1900</v>
      </c>
      <c r="S208" s="252" t="str">
        <f>IF(MONTH(O208)=1,"JANVIER",IF(MONTH(O208)=2,"FEVRIER",IF(MONTH(O208)=3,"MARS",IF(MONTH(O208)=4,"AVRIL",IF(MONTH(O208)=5,"MAI",IF(MONTH(O208)=6,"JUIN",IF(MONTH(O208)=7,"JUILLET",IF(MONTH(O208)=8,"AOUT",IF(MONTH(O208)=9,"SEPTEMBRE",IF(MONTH(O208)=10,"OCTOBRE",IF(MONTH(4)=11,"NOVEMBRE",IF(MONTH(#REF!)=12,"DECEMBRE"))))))))))))</f>
        <v>JANVIER</v>
      </c>
      <c r="T208" s="252" t="e">
        <f>YEAR(#REF!)</f>
        <v>#REF!</v>
      </c>
      <c r="U2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8" s="232" t="e">
        <f>YEAR(#REF!)</f>
        <v>#REF!</v>
      </c>
      <c r="W20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08" s="25"/>
      <c r="Y208" s="407"/>
      <c r="Z208" s="190"/>
      <c r="AA208" s="190"/>
      <c r="GA208" s="68"/>
    </row>
    <row r="209" spans="1:183" s="67" customFormat="1" ht="48.65" customHeight="1" x14ac:dyDescent="0.35">
      <c r="A209" s="67" t="s">
        <v>2495</v>
      </c>
      <c r="B209" s="255" t="s">
        <v>351</v>
      </c>
      <c r="C209" s="405" t="s">
        <v>50</v>
      </c>
      <c r="D209" s="406" t="s">
        <v>51</v>
      </c>
      <c r="E209" s="261" t="s">
        <v>435</v>
      </c>
      <c r="F209" s="25" t="s">
        <v>399</v>
      </c>
      <c r="G209" s="250"/>
      <c r="H209" s="389">
        <v>180431.37</v>
      </c>
      <c r="I209" s="277">
        <v>0.50000002771136753</v>
      </c>
      <c r="J209" s="412">
        <v>76683.320000000007</v>
      </c>
      <c r="K209" s="250">
        <v>0</v>
      </c>
      <c r="L209" s="250">
        <v>13532.37</v>
      </c>
      <c r="M209" s="250">
        <v>0</v>
      </c>
      <c r="N209" s="412">
        <v>90215.679999999993</v>
      </c>
      <c r="O209" s="413">
        <v>42327</v>
      </c>
      <c r="P209" s="252" t="e">
        <f>YEAR(#REF!)</f>
        <v>#REF!</v>
      </c>
      <c r="Q2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09" s="252">
        <f>YEAR(O209)</f>
        <v>2015</v>
      </c>
      <c r="S2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09" s="252" t="e">
        <f>YEAR(#REF!)</f>
        <v>#REF!</v>
      </c>
      <c r="U2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09" s="317" t="s">
        <v>27</v>
      </c>
      <c r="W209" s="317" t="s">
        <v>27</v>
      </c>
      <c r="X209" s="343"/>
      <c r="Y209" s="407"/>
      <c r="Z209" s="190"/>
      <c r="AA209" s="190"/>
      <c r="GA209" s="68"/>
    </row>
    <row r="210" spans="1:183" s="67" customFormat="1" ht="85.5" customHeight="1" x14ac:dyDescent="0.35">
      <c r="A210" s="67" t="s">
        <v>2495</v>
      </c>
      <c r="B210" s="255" t="s">
        <v>351</v>
      </c>
      <c r="C210" s="405" t="s">
        <v>50</v>
      </c>
      <c r="D210" s="406" t="s">
        <v>51</v>
      </c>
      <c r="E210" s="14" t="s">
        <v>436</v>
      </c>
      <c r="F210" s="25" t="s">
        <v>437</v>
      </c>
      <c r="G210" s="15">
        <v>706219</v>
      </c>
      <c r="H210" s="389">
        <v>622319</v>
      </c>
      <c r="I210" s="277">
        <v>0.75</v>
      </c>
      <c r="J210" s="15">
        <v>358760.98</v>
      </c>
      <c r="K210" s="15">
        <v>63310.77</v>
      </c>
      <c r="L210" s="15">
        <v>0</v>
      </c>
      <c r="M210" s="15">
        <v>44667.5</v>
      </c>
      <c r="N210" s="15">
        <v>155579.75</v>
      </c>
      <c r="O210" s="25"/>
      <c r="P210" s="252" t="e">
        <f>YEAR(#REF!)</f>
        <v>#REF!</v>
      </c>
      <c r="Q2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0" s="252">
        <f>YEAR(O210)</f>
        <v>1900</v>
      </c>
      <c r="S210" s="252" t="str">
        <f>IF(MONTH(O210)=1,"JANVIER",IF(MONTH(O210)=2,"FEVRIER",IF(MONTH(O210)=3,"MARS",IF(MONTH(O210)=4,"AVRIL",IF(MONTH(O210)=5,"MAI",IF(MONTH(O210)=6,"JUIN",IF(MONTH(O210)=7,"JUILLET",IF(MONTH(O210)=8,"AOUT",IF(MONTH(O210)=9,"SEPTEMBRE",IF(MONTH(O210)=10,"OCTOBRE",IF(MONTH(4)=11,"NOVEMBRE",IF(MONTH(#REF!)=12,"DECEMBRE"))))))))))))</f>
        <v>JANVIER</v>
      </c>
      <c r="T210" s="252" t="e">
        <f>YEAR(#REF!)</f>
        <v>#REF!</v>
      </c>
      <c r="U2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0" s="232" t="e">
        <f>YEAR(#REF!)</f>
        <v>#REF!</v>
      </c>
      <c r="W21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10" s="368"/>
      <c r="Y210" s="407"/>
      <c r="Z210" s="190"/>
      <c r="AA210" s="190"/>
      <c r="GA210" s="68"/>
    </row>
    <row r="211" spans="1:183" s="67" customFormat="1" ht="48.65" customHeight="1" x14ac:dyDescent="0.35">
      <c r="A211" s="67" t="s">
        <v>2495</v>
      </c>
      <c r="B211" s="255" t="s">
        <v>351</v>
      </c>
      <c r="C211" s="405" t="s">
        <v>50</v>
      </c>
      <c r="D211" s="406" t="s">
        <v>51</v>
      </c>
      <c r="E211" s="261" t="s">
        <v>438</v>
      </c>
      <c r="F211" s="25" t="s">
        <v>355</v>
      </c>
      <c r="G211" s="250"/>
      <c r="H211" s="389">
        <v>90967.2</v>
      </c>
      <c r="I211" s="277">
        <v>0.5</v>
      </c>
      <c r="J211" s="412">
        <v>38661.06</v>
      </c>
      <c r="K211" s="250">
        <v>0</v>
      </c>
      <c r="L211" s="250">
        <v>6822.54</v>
      </c>
      <c r="M211" s="250">
        <v>0</v>
      </c>
      <c r="N211" s="412">
        <v>45483.6</v>
      </c>
      <c r="O211" s="413">
        <v>42327</v>
      </c>
      <c r="P211" s="252" t="e">
        <f>YEAR(#REF!)</f>
        <v>#REF!</v>
      </c>
      <c r="Q2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1" s="252">
        <f>YEAR(O211)</f>
        <v>2015</v>
      </c>
      <c r="S2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11" s="252" t="e">
        <f>YEAR(#REF!)</f>
        <v>#REF!</v>
      </c>
      <c r="U2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1" s="222" t="s">
        <v>27</v>
      </c>
      <c r="W211" s="222" t="s">
        <v>27</v>
      </c>
      <c r="X211" s="343"/>
      <c r="Y211" s="407"/>
      <c r="Z211" s="190"/>
      <c r="AA211" s="190"/>
      <c r="GA211" s="68"/>
    </row>
    <row r="212" spans="1:183" s="215" customFormat="1" ht="48.65" customHeight="1" x14ac:dyDescent="0.35">
      <c r="A212" s="67" t="s">
        <v>2495</v>
      </c>
      <c r="B212" s="255" t="s">
        <v>351</v>
      </c>
      <c r="C212" s="405" t="s">
        <v>50</v>
      </c>
      <c r="D212" s="406" t="s">
        <v>51</v>
      </c>
      <c r="E212" s="261" t="s">
        <v>439</v>
      </c>
      <c r="F212" s="25" t="s">
        <v>355</v>
      </c>
      <c r="G212" s="250"/>
      <c r="H212" s="389">
        <v>89143.45</v>
      </c>
      <c r="I212" s="277">
        <v>0.48317346927901039</v>
      </c>
      <c r="J212" s="250">
        <v>36160.980000000003</v>
      </c>
      <c r="K212" s="250">
        <v>0</v>
      </c>
      <c r="L212" s="250">
        <v>6910.77</v>
      </c>
      <c r="M212" s="250">
        <v>0</v>
      </c>
      <c r="N212" s="412">
        <v>46071.7</v>
      </c>
      <c r="O212" s="413">
        <v>42327</v>
      </c>
      <c r="P212" s="252" t="e">
        <f>YEAR(#REF!)</f>
        <v>#REF!</v>
      </c>
      <c r="Q2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2" s="252">
        <f>YEAR(O212)</f>
        <v>2015</v>
      </c>
      <c r="S2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12" s="252" t="e">
        <f>YEAR(#REF!)</f>
        <v>#REF!</v>
      </c>
      <c r="U2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2" s="317" t="s">
        <v>27</v>
      </c>
      <c r="W212" s="317" t="s">
        <v>27</v>
      </c>
      <c r="X212" s="343"/>
      <c r="Y212" s="407"/>
      <c r="Z212" s="190"/>
      <c r="AA212" s="190"/>
      <c r="GA212" s="204"/>
    </row>
    <row r="213" spans="1:183" s="67" customFormat="1" ht="48.65" customHeight="1" x14ac:dyDescent="0.35">
      <c r="A213" s="67" t="s">
        <v>2495</v>
      </c>
      <c r="B213" s="255" t="s">
        <v>351</v>
      </c>
      <c r="C213" s="405" t="s">
        <v>50</v>
      </c>
      <c r="D213" s="406" t="s">
        <v>51</v>
      </c>
      <c r="E213" s="261" t="s">
        <v>440</v>
      </c>
      <c r="F213" s="25" t="s">
        <v>441</v>
      </c>
      <c r="G213" s="250"/>
      <c r="H213" s="389">
        <v>91163.29</v>
      </c>
      <c r="I213" s="277">
        <v>0.50000016453991514</v>
      </c>
      <c r="J213" s="412">
        <v>38744.379999999997</v>
      </c>
      <c r="K213" s="250">
        <v>0</v>
      </c>
      <c r="L213" s="250">
        <v>6837.28</v>
      </c>
      <c r="M213" s="250">
        <v>0</v>
      </c>
      <c r="N213" s="412">
        <v>45581.63</v>
      </c>
      <c r="O213" s="413">
        <v>42327</v>
      </c>
      <c r="P213" s="252" t="e">
        <f>YEAR(#REF!)</f>
        <v>#REF!</v>
      </c>
      <c r="Q2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3" s="252">
        <f>YEAR(O213)</f>
        <v>2015</v>
      </c>
      <c r="S2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13" s="252" t="e">
        <f>YEAR(#REF!)</f>
        <v>#REF!</v>
      </c>
      <c r="U2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3" s="317" t="s">
        <v>27</v>
      </c>
      <c r="W213" s="317" t="s">
        <v>27</v>
      </c>
      <c r="X213" s="343"/>
      <c r="Y213" s="407"/>
      <c r="Z213" s="190"/>
      <c r="AA213" s="190"/>
      <c r="GA213" s="68"/>
    </row>
    <row r="214" spans="1:183" s="67" customFormat="1" ht="48.65" customHeight="1" x14ac:dyDescent="0.35">
      <c r="A214" s="67" t="s">
        <v>2495</v>
      </c>
      <c r="B214" s="255" t="s">
        <v>351</v>
      </c>
      <c r="C214" s="405" t="s">
        <v>50</v>
      </c>
      <c r="D214" s="406" t="s">
        <v>51</v>
      </c>
      <c r="E214" s="261" t="s">
        <v>442</v>
      </c>
      <c r="F214" s="25" t="s">
        <v>443</v>
      </c>
      <c r="G214" s="250">
        <v>530606</v>
      </c>
      <c r="H214" s="389">
        <v>530606</v>
      </c>
      <c r="I214" s="277">
        <v>0.75</v>
      </c>
      <c r="J214" s="250">
        <v>338261.32</v>
      </c>
      <c r="K214" s="250">
        <v>0</v>
      </c>
      <c r="L214" s="250">
        <v>59693.18</v>
      </c>
      <c r="M214" s="250">
        <v>0</v>
      </c>
      <c r="N214" s="250">
        <v>132651.5</v>
      </c>
      <c r="O214" s="11">
        <v>43284</v>
      </c>
      <c r="P214" s="252" t="e">
        <f>YEAR(#REF!)</f>
        <v>#REF!</v>
      </c>
      <c r="Q2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4" s="252">
        <f>YEAR(O214)</f>
        <v>2018</v>
      </c>
      <c r="S214" s="252" t="str">
        <f>IF(MONTH(O214)=1,"JANVIER",IF(MONTH(O214)=2,"FEVRIER",IF(MONTH(O214)=3,"MARS",IF(MONTH(O214)=4,"AVRIL",IF(MONTH(O214)=5,"MAI",IF(MONTH(O214)=6,"JUIN",IF(MONTH(O214)=7,"JUILLET",IF(MONTH(O214)=8,"AOUT",IF(MONTH(O214)=9,"SEPTEMBRE",IF(MONTH(O214)=10,"OCTOBRE",IF(MONTH(4)=11,"NOVEMBRE",IF(MONTH(#REF!)=12,"DECEMBRE"))))))))))))</f>
        <v>JUILLET</v>
      </c>
      <c r="T214" s="252" t="e">
        <f>YEAR(#REF!)</f>
        <v>#REF!</v>
      </c>
      <c r="U2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4" s="252" t="e">
        <f>YEAR(#REF!)</f>
        <v>#REF!</v>
      </c>
      <c r="W2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14" s="25"/>
      <c r="Y214" s="407"/>
      <c r="Z214" s="190"/>
      <c r="AA214" s="190"/>
      <c r="GA214" s="68"/>
    </row>
    <row r="215" spans="1:183" s="67" customFormat="1" ht="48.65" customHeight="1" x14ac:dyDescent="0.35">
      <c r="A215" s="67" t="s">
        <v>2495</v>
      </c>
      <c r="B215" s="255" t="s">
        <v>351</v>
      </c>
      <c r="C215" s="405" t="s">
        <v>50</v>
      </c>
      <c r="D215" s="406" t="s">
        <v>51</v>
      </c>
      <c r="E215" s="261" t="s">
        <v>444</v>
      </c>
      <c r="F215" s="25" t="s">
        <v>445</v>
      </c>
      <c r="G215" s="250"/>
      <c r="H215" s="389">
        <v>261400</v>
      </c>
      <c r="I215" s="277">
        <v>0.5</v>
      </c>
      <c r="J215" s="412">
        <v>111095</v>
      </c>
      <c r="K215" s="250">
        <v>0</v>
      </c>
      <c r="L215" s="250">
        <v>19605</v>
      </c>
      <c r="M215" s="250">
        <v>0</v>
      </c>
      <c r="N215" s="412">
        <v>130700</v>
      </c>
      <c r="O215" s="413">
        <v>42327</v>
      </c>
      <c r="P215" s="252" t="e">
        <f>YEAR(#REF!)</f>
        <v>#REF!</v>
      </c>
      <c r="Q2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5" s="252">
        <f>YEAR(O215)</f>
        <v>2015</v>
      </c>
      <c r="S2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15" s="252" t="e">
        <f>YEAR(#REF!)</f>
        <v>#REF!</v>
      </c>
      <c r="U2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5" s="222" t="s">
        <v>27</v>
      </c>
      <c r="W215" s="222" t="s">
        <v>27</v>
      </c>
      <c r="X215" s="343"/>
      <c r="Y215" s="407"/>
      <c r="Z215" s="190"/>
      <c r="AA215" s="190"/>
      <c r="GA215" s="68"/>
    </row>
    <row r="216" spans="1:183" s="67" customFormat="1" ht="48.65" customHeight="1" x14ac:dyDescent="0.35">
      <c r="A216" s="67" t="s">
        <v>2495</v>
      </c>
      <c r="B216" s="255" t="s">
        <v>351</v>
      </c>
      <c r="C216" s="405" t="s">
        <v>50</v>
      </c>
      <c r="D216" s="406" t="s">
        <v>51</v>
      </c>
      <c r="E216" s="261" t="s">
        <v>446</v>
      </c>
      <c r="F216" s="25" t="s">
        <v>375</v>
      </c>
      <c r="G216" s="250"/>
      <c r="H216" s="389">
        <v>56919.839999999997</v>
      </c>
      <c r="I216" s="277">
        <v>0.5</v>
      </c>
      <c r="J216" s="250">
        <v>24190.93</v>
      </c>
      <c r="K216" s="250">
        <v>0</v>
      </c>
      <c r="L216" s="250">
        <v>4268.99</v>
      </c>
      <c r="M216" s="250">
        <v>0</v>
      </c>
      <c r="N216" s="250">
        <v>28459.919999999998</v>
      </c>
      <c r="O216" s="11">
        <v>42327</v>
      </c>
      <c r="P216" s="252" t="e">
        <f>YEAR(#REF!)</f>
        <v>#REF!</v>
      </c>
      <c r="Q2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6" s="252">
        <f>YEAR(O216)</f>
        <v>2015</v>
      </c>
      <c r="S2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16" s="252" t="e">
        <f>YEAR(#REF!)</f>
        <v>#REF!</v>
      </c>
      <c r="U2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6" s="222" t="s">
        <v>27</v>
      </c>
      <c r="W216" s="222" t="s">
        <v>27</v>
      </c>
      <c r="X216" s="343"/>
      <c r="Y216" s="407"/>
      <c r="Z216" s="190"/>
      <c r="AA216" s="190"/>
      <c r="GA216" s="68"/>
    </row>
    <row r="217" spans="1:183" s="67" customFormat="1" ht="48.65" customHeight="1" x14ac:dyDescent="0.35">
      <c r="A217" s="67" t="s">
        <v>2495</v>
      </c>
      <c r="B217" s="255" t="s">
        <v>351</v>
      </c>
      <c r="C217" s="405" t="s">
        <v>50</v>
      </c>
      <c r="D217" s="406" t="s">
        <v>51</v>
      </c>
      <c r="E217" s="261" t="s">
        <v>447</v>
      </c>
      <c r="F217" s="25" t="s">
        <v>448</v>
      </c>
      <c r="G217" s="250"/>
      <c r="H217" s="389">
        <v>222618</v>
      </c>
      <c r="I217" s="277">
        <v>0.65</v>
      </c>
      <c r="J217" s="250">
        <v>122996.44</v>
      </c>
      <c r="K217" s="250">
        <v>0</v>
      </c>
      <c r="L217" s="250">
        <v>21705.26</v>
      </c>
      <c r="M217" s="250">
        <v>0</v>
      </c>
      <c r="N217" s="250">
        <v>77916.3</v>
      </c>
      <c r="O217" s="413">
        <v>42327</v>
      </c>
      <c r="P217" s="252" t="e">
        <f>YEAR(#REF!)</f>
        <v>#REF!</v>
      </c>
      <c r="Q2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7" s="252">
        <f>YEAR(O217)</f>
        <v>2015</v>
      </c>
      <c r="S2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17" s="252" t="e">
        <f>YEAR(#REF!)</f>
        <v>#REF!</v>
      </c>
      <c r="U2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7" s="222" t="s">
        <v>27</v>
      </c>
      <c r="W217" s="222" t="s">
        <v>27</v>
      </c>
      <c r="X217" s="343"/>
      <c r="Y217" s="407"/>
      <c r="Z217" s="190"/>
      <c r="AA217" s="190"/>
      <c r="GA217" s="68"/>
    </row>
    <row r="218" spans="1:183" s="67" customFormat="1" ht="48.65" customHeight="1" x14ac:dyDescent="0.35">
      <c r="A218" s="67" t="s">
        <v>2495</v>
      </c>
      <c r="B218" s="255" t="s">
        <v>351</v>
      </c>
      <c r="C218" s="405" t="s">
        <v>50</v>
      </c>
      <c r="D218" s="406" t="s">
        <v>51</v>
      </c>
      <c r="E218" s="261" t="s">
        <v>449</v>
      </c>
      <c r="F218" s="25" t="s">
        <v>450</v>
      </c>
      <c r="G218" s="250"/>
      <c r="H218" s="389">
        <v>173844</v>
      </c>
      <c r="I218" s="277">
        <v>0.65</v>
      </c>
      <c r="J218" s="250">
        <v>96048.81</v>
      </c>
      <c r="K218" s="250">
        <v>0</v>
      </c>
      <c r="L218" s="250">
        <v>16949.79</v>
      </c>
      <c r="M218" s="250">
        <v>0</v>
      </c>
      <c r="N218" s="250">
        <v>60845.4</v>
      </c>
      <c r="O218" s="413">
        <v>42327</v>
      </c>
      <c r="P218" s="252" t="e">
        <f>YEAR(#REF!)</f>
        <v>#REF!</v>
      </c>
      <c r="Q2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8" s="252">
        <f>YEAR(O218)</f>
        <v>2015</v>
      </c>
      <c r="S2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18" s="252" t="e">
        <f>YEAR(#REF!)</f>
        <v>#REF!</v>
      </c>
      <c r="U2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8" s="317" t="s">
        <v>27</v>
      </c>
      <c r="W218" s="317" t="s">
        <v>27</v>
      </c>
      <c r="X218" s="343"/>
      <c r="Y218" s="407"/>
      <c r="Z218" s="190"/>
      <c r="AA218" s="190"/>
      <c r="GA218" s="68"/>
    </row>
    <row r="219" spans="1:183" s="67" customFormat="1" ht="72.650000000000006" customHeight="1" x14ac:dyDescent="0.35">
      <c r="A219" s="67" t="s">
        <v>2495</v>
      </c>
      <c r="B219" s="255" t="s">
        <v>351</v>
      </c>
      <c r="C219" s="405" t="s">
        <v>50</v>
      </c>
      <c r="D219" s="406" t="s">
        <v>51</v>
      </c>
      <c r="E219" s="261" t="s">
        <v>451</v>
      </c>
      <c r="F219" s="25" t="s">
        <v>452</v>
      </c>
      <c r="G219" s="250"/>
      <c r="H219" s="389">
        <v>127576.59999999999</v>
      </c>
      <c r="I219" s="277">
        <v>0.63032993511349256</v>
      </c>
      <c r="J219" s="250">
        <v>68353.039999999994</v>
      </c>
      <c r="K219" s="250">
        <v>0</v>
      </c>
      <c r="L219" s="250">
        <v>12062.31</v>
      </c>
      <c r="M219" s="250">
        <v>0</v>
      </c>
      <c r="N219" s="250">
        <v>47161.25</v>
      </c>
      <c r="O219" s="413">
        <v>42327</v>
      </c>
      <c r="P219" s="252" t="e">
        <f>YEAR(#REF!)</f>
        <v>#REF!</v>
      </c>
      <c r="Q2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19" s="252">
        <f>YEAR(O219)</f>
        <v>2015</v>
      </c>
      <c r="S2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19" s="252" t="e">
        <f>YEAR(#REF!)</f>
        <v>#REF!</v>
      </c>
      <c r="U2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19" s="317" t="s">
        <v>27</v>
      </c>
      <c r="W219" s="317" t="s">
        <v>27</v>
      </c>
      <c r="X219" s="343"/>
      <c r="Y219" s="407"/>
      <c r="Z219" s="190"/>
      <c r="AA219" s="190"/>
      <c r="GA219" s="68"/>
    </row>
    <row r="220" spans="1:183" s="67" customFormat="1" ht="62.4" customHeight="1" x14ac:dyDescent="0.35">
      <c r="A220" s="67" t="s">
        <v>2495</v>
      </c>
      <c r="B220" s="255" t="s">
        <v>351</v>
      </c>
      <c r="C220" s="405" t="s">
        <v>50</v>
      </c>
      <c r="D220" s="406" t="s">
        <v>51</v>
      </c>
      <c r="E220" s="14" t="s">
        <v>453</v>
      </c>
      <c r="F220" s="25" t="s">
        <v>424</v>
      </c>
      <c r="G220" s="15">
        <v>276410.34999999998</v>
      </c>
      <c r="H220" s="389">
        <v>153000.75</v>
      </c>
      <c r="I220" s="277">
        <v>0.57434607346696021</v>
      </c>
      <c r="J220" s="264">
        <v>74694.070000000007</v>
      </c>
      <c r="K220" s="15">
        <v>13181.31</v>
      </c>
      <c r="L220" s="264">
        <v>0</v>
      </c>
      <c r="M220" s="15">
        <v>0</v>
      </c>
      <c r="N220" s="15">
        <v>65125.37</v>
      </c>
      <c r="O220" s="25"/>
      <c r="P220" s="252" t="e">
        <f>YEAR(#REF!)</f>
        <v>#REF!</v>
      </c>
      <c r="Q2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0" s="252">
        <f>YEAR(O220)</f>
        <v>1900</v>
      </c>
      <c r="S220" s="252" t="str">
        <f>IF(MONTH(O220)=1,"JANVIER",IF(MONTH(O220)=2,"FEVRIER",IF(MONTH(O220)=3,"MARS",IF(MONTH(O220)=4,"AVRIL",IF(MONTH(O220)=5,"MAI",IF(MONTH(O220)=6,"JUIN",IF(MONTH(O220)=7,"JUILLET",IF(MONTH(O220)=8,"AOUT",IF(MONTH(O220)=9,"SEPTEMBRE",IF(MONTH(O220)=10,"OCTOBRE",IF(MONTH(4)=11,"NOVEMBRE",IF(MONTH(#REF!)=12,"DECEMBRE"))))))))))))</f>
        <v>JANVIER</v>
      </c>
      <c r="T220" s="252" t="e">
        <f>YEAR(#REF!)</f>
        <v>#REF!</v>
      </c>
      <c r="U2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0" s="232" t="e">
        <f>YEAR(#REF!)</f>
        <v>#REF!</v>
      </c>
      <c r="W22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20" s="368"/>
      <c r="Y220" s="407"/>
      <c r="Z220" s="190"/>
      <c r="AA220" s="190"/>
      <c r="GA220" s="68"/>
    </row>
    <row r="221" spans="1:183" s="67" customFormat="1" ht="78.900000000000006" customHeight="1" x14ac:dyDescent="0.35">
      <c r="A221" s="67" t="s">
        <v>2495</v>
      </c>
      <c r="B221" s="255" t="s">
        <v>351</v>
      </c>
      <c r="C221" s="405" t="s">
        <v>50</v>
      </c>
      <c r="D221" s="406" t="s">
        <v>51</v>
      </c>
      <c r="E221" s="415" t="s">
        <v>454</v>
      </c>
      <c r="F221" s="416" t="s">
        <v>455</v>
      </c>
      <c r="G221" s="426"/>
      <c r="H221" s="389">
        <v>97982</v>
      </c>
      <c r="I221" s="277">
        <v>0.65</v>
      </c>
      <c r="J221" s="250">
        <v>54135.05</v>
      </c>
      <c r="K221" s="250">
        <v>0</v>
      </c>
      <c r="L221" s="250">
        <v>9553.25</v>
      </c>
      <c r="M221" s="250">
        <v>0</v>
      </c>
      <c r="N221" s="318">
        <v>34293.699999999997</v>
      </c>
      <c r="O221" s="11">
        <v>42353</v>
      </c>
      <c r="P221" s="252" t="e">
        <f>YEAR(#REF!)</f>
        <v>#REF!</v>
      </c>
      <c r="Q2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1" s="252">
        <f>YEAR(O221)</f>
        <v>2015</v>
      </c>
      <c r="S2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21" s="252" t="e">
        <f>YEAR(#REF!)</f>
        <v>#REF!</v>
      </c>
      <c r="U2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1" s="222" t="s">
        <v>27</v>
      </c>
      <c r="W221" s="222" t="s">
        <v>27</v>
      </c>
      <c r="X221" s="417"/>
      <c r="Y221" s="407"/>
      <c r="Z221" s="190"/>
      <c r="AA221" s="190"/>
      <c r="GA221" s="68"/>
    </row>
    <row r="222" spans="1:183" s="67" customFormat="1" ht="74.150000000000006" customHeight="1" x14ac:dyDescent="0.35">
      <c r="A222" s="67" t="s">
        <v>2495</v>
      </c>
      <c r="B222" s="255" t="s">
        <v>351</v>
      </c>
      <c r="C222" s="405" t="s">
        <v>50</v>
      </c>
      <c r="D222" s="406" t="s">
        <v>51</v>
      </c>
      <c r="E222" s="14" t="s">
        <v>456</v>
      </c>
      <c r="F222" s="25" t="s">
        <v>389</v>
      </c>
      <c r="G222" s="264">
        <v>164148.1</v>
      </c>
      <c r="H222" s="389">
        <v>164148.1</v>
      </c>
      <c r="I222" s="277">
        <v>0.75000003046029773</v>
      </c>
      <c r="J222" s="250">
        <v>94800.49</v>
      </c>
      <c r="K222" s="250">
        <v>0</v>
      </c>
      <c r="L222" s="250">
        <v>28310.59</v>
      </c>
      <c r="M222" s="250">
        <v>0</v>
      </c>
      <c r="N222" s="418">
        <v>41037.019999999997</v>
      </c>
      <c r="O222" s="11">
        <v>43374</v>
      </c>
      <c r="P222" s="252" t="e">
        <f>YEAR(#REF!)</f>
        <v>#REF!</v>
      </c>
      <c r="Q2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2" s="252">
        <f>YEAR(O222)</f>
        <v>2018</v>
      </c>
      <c r="S222" s="252" t="str">
        <f>IF(MONTH(O222)=1,"JANVIER",IF(MONTH(O222)=2,"FEVRIER",IF(MONTH(O222)=3,"MARS",IF(MONTH(O222)=4,"AVRIL",IF(MONTH(O222)=5,"MAI",IF(MONTH(O222)=6,"JUIN",IF(MONTH(O222)=7,"JUILLET",IF(MONTH(O222)=8,"AOUT",IF(MONTH(O222)=9,"SEPTEMBRE",IF(MONTH(O222)=10,"OCTOBRE",IF(MONTH(4)=11,"NOVEMBRE",IF(MONTH(#REF!)=12,"DECEMBRE"))))))))))))</f>
        <v>OCTOBRE</v>
      </c>
      <c r="T222" s="252" t="e">
        <f>YEAR(#REF!)</f>
        <v>#REF!</v>
      </c>
      <c r="U2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2" s="252" t="e">
        <f>YEAR(#REF!)</f>
        <v>#REF!</v>
      </c>
      <c r="W2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22" s="25"/>
      <c r="Y222" s="407"/>
      <c r="Z222" s="190"/>
      <c r="AA222" s="190"/>
      <c r="GA222" s="68"/>
    </row>
    <row r="223" spans="1:183" s="67" customFormat="1" ht="48.65" customHeight="1" x14ac:dyDescent="0.35">
      <c r="A223" s="67" t="s">
        <v>2495</v>
      </c>
      <c r="B223" s="255" t="s">
        <v>351</v>
      </c>
      <c r="C223" s="405" t="s">
        <v>50</v>
      </c>
      <c r="D223" s="406" t="s">
        <v>51</v>
      </c>
      <c r="E223" s="415" t="s">
        <v>457</v>
      </c>
      <c r="F223" s="416" t="s">
        <v>458</v>
      </c>
      <c r="G223" s="426"/>
      <c r="H223" s="389">
        <v>85569</v>
      </c>
      <c r="I223" s="277">
        <v>0.65</v>
      </c>
      <c r="J223" s="250">
        <v>47276.87</v>
      </c>
      <c r="K223" s="250">
        <v>0</v>
      </c>
      <c r="L223" s="250">
        <v>8342.98</v>
      </c>
      <c r="M223" s="250">
        <v>0</v>
      </c>
      <c r="N223" s="250">
        <v>29949.15</v>
      </c>
      <c r="O223" s="11">
        <v>42353</v>
      </c>
      <c r="P223" s="252" t="e">
        <f>YEAR(#REF!)</f>
        <v>#REF!</v>
      </c>
      <c r="Q2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3" s="252">
        <f>YEAR(O223)</f>
        <v>2015</v>
      </c>
      <c r="S2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23" s="252" t="e">
        <f>YEAR(#REF!)</f>
        <v>#REF!</v>
      </c>
      <c r="U2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3" s="222" t="s">
        <v>27</v>
      </c>
      <c r="W223" s="222" t="s">
        <v>27</v>
      </c>
      <c r="X223" s="343"/>
      <c r="Y223" s="407"/>
      <c r="Z223" s="190"/>
      <c r="AA223" s="190"/>
      <c r="GA223" s="68"/>
    </row>
    <row r="224" spans="1:183" s="67" customFormat="1" ht="48.65" customHeight="1" x14ac:dyDescent="0.35">
      <c r="A224" s="67" t="s">
        <v>2495</v>
      </c>
      <c r="B224" s="255" t="s">
        <v>351</v>
      </c>
      <c r="C224" s="405" t="s">
        <v>50</v>
      </c>
      <c r="D224" s="406" t="s">
        <v>51</v>
      </c>
      <c r="E224" s="415" t="s">
        <v>459</v>
      </c>
      <c r="F224" s="416" t="s">
        <v>460</v>
      </c>
      <c r="G224" s="426"/>
      <c r="H224" s="389">
        <v>46190</v>
      </c>
      <c r="I224" s="277">
        <v>0.66407231002381473</v>
      </c>
      <c r="J224" s="250">
        <v>26072.47</v>
      </c>
      <c r="K224" s="250">
        <v>0</v>
      </c>
      <c r="L224" s="250">
        <v>4601.03</v>
      </c>
      <c r="M224" s="250">
        <v>0</v>
      </c>
      <c r="N224" s="250">
        <v>15516.5</v>
      </c>
      <c r="O224" s="11">
        <v>42353</v>
      </c>
      <c r="P224" s="252" t="e">
        <f>YEAR(#REF!)</f>
        <v>#REF!</v>
      </c>
      <c r="Q2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4" s="252">
        <f>YEAR(O224)</f>
        <v>2015</v>
      </c>
      <c r="S2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24" s="252" t="e">
        <f>YEAR(#REF!)</f>
        <v>#REF!</v>
      </c>
      <c r="U2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4" s="317" t="s">
        <v>27</v>
      </c>
      <c r="W224" s="317" t="s">
        <v>27</v>
      </c>
      <c r="X224" s="343"/>
      <c r="Y224" s="407"/>
      <c r="Z224" s="190"/>
      <c r="AA224" s="190"/>
      <c r="GA224" s="68"/>
    </row>
    <row r="225" spans="1:183" s="67" customFormat="1" ht="48.65" customHeight="1" x14ac:dyDescent="0.35">
      <c r="A225" s="67" t="s">
        <v>2495</v>
      </c>
      <c r="B225" s="255" t="s">
        <v>351</v>
      </c>
      <c r="C225" s="405" t="s">
        <v>50</v>
      </c>
      <c r="D225" s="406" t="s">
        <v>51</v>
      </c>
      <c r="E225" s="420" t="s">
        <v>461</v>
      </c>
      <c r="F225" s="421" t="s">
        <v>458</v>
      </c>
      <c r="G225" s="426"/>
      <c r="H225" s="422">
        <v>45651</v>
      </c>
      <c r="I225" s="277">
        <v>0.30499112834330022</v>
      </c>
      <c r="J225" s="423">
        <v>5084.67</v>
      </c>
      <c r="K225" s="423">
        <v>0</v>
      </c>
      <c r="L225" s="423">
        <v>8838.48</v>
      </c>
      <c r="M225" s="423">
        <v>0</v>
      </c>
      <c r="N225" s="424">
        <v>31727.850000000002</v>
      </c>
      <c r="O225" s="425">
        <v>42353</v>
      </c>
      <c r="P225" s="252" t="e">
        <f>YEAR(#REF!)</f>
        <v>#REF!</v>
      </c>
      <c r="Q2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5" s="252">
        <f>YEAR(O225)</f>
        <v>2015</v>
      </c>
      <c r="S2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25" s="252" t="e">
        <f>YEAR(#REF!)</f>
        <v>#REF!</v>
      </c>
      <c r="U2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5" s="317" t="s">
        <v>27</v>
      </c>
      <c r="W225" s="317" t="s">
        <v>27</v>
      </c>
      <c r="X225" s="343"/>
      <c r="Y225" s="407"/>
      <c r="Z225" s="190"/>
      <c r="AA225" s="190"/>
      <c r="GA225" s="68"/>
    </row>
    <row r="226" spans="1:183" s="67" customFormat="1" ht="48.65" customHeight="1" x14ac:dyDescent="0.35">
      <c r="A226" s="67" t="s">
        <v>2495</v>
      </c>
      <c r="B226" s="255" t="s">
        <v>351</v>
      </c>
      <c r="C226" s="405" t="s">
        <v>50</v>
      </c>
      <c r="D226" s="406" t="s">
        <v>51</v>
      </c>
      <c r="E226" s="420" t="s">
        <v>462</v>
      </c>
      <c r="F226" s="416" t="s">
        <v>460</v>
      </c>
      <c r="G226" s="426"/>
      <c r="H226" s="389">
        <v>96459</v>
      </c>
      <c r="I226" s="277">
        <v>0.65</v>
      </c>
      <c r="J226" s="250">
        <v>53293.59</v>
      </c>
      <c r="K226" s="250">
        <v>0</v>
      </c>
      <c r="L226" s="250">
        <v>9404.76</v>
      </c>
      <c r="M226" s="250">
        <v>0</v>
      </c>
      <c r="N226" s="426">
        <v>33760.65</v>
      </c>
      <c r="O226" s="11">
        <v>42353</v>
      </c>
      <c r="P226" s="252" t="e">
        <f>YEAR(#REF!)</f>
        <v>#REF!</v>
      </c>
      <c r="Q2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6" s="252">
        <f>YEAR(O226)</f>
        <v>2015</v>
      </c>
      <c r="S2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26" s="252" t="e">
        <f>YEAR(#REF!)</f>
        <v>#REF!</v>
      </c>
      <c r="U2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6" s="317" t="s">
        <v>27</v>
      </c>
      <c r="W226" s="317" t="s">
        <v>27</v>
      </c>
      <c r="X226" s="343"/>
      <c r="Y226" s="407"/>
      <c r="Z226" s="190"/>
      <c r="AA226" s="190"/>
      <c r="GA226" s="68"/>
    </row>
    <row r="227" spans="1:183" s="67" customFormat="1" ht="48.65" customHeight="1" x14ac:dyDescent="0.35">
      <c r="A227" s="67" t="s">
        <v>2495</v>
      </c>
      <c r="B227" s="255" t="s">
        <v>351</v>
      </c>
      <c r="C227" s="405" t="s">
        <v>50</v>
      </c>
      <c r="D227" s="406" t="s">
        <v>51</v>
      </c>
      <c r="E227" s="415" t="s">
        <v>463</v>
      </c>
      <c r="F227" s="25" t="s">
        <v>464</v>
      </c>
      <c r="G227" s="426"/>
      <c r="H227" s="389">
        <v>53526</v>
      </c>
      <c r="I227" s="277">
        <v>0.65</v>
      </c>
      <c r="J227" s="250">
        <v>29573.11</v>
      </c>
      <c r="K227" s="250">
        <v>0</v>
      </c>
      <c r="L227" s="250">
        <v>5218.79</v>
      </c>
      <c r="M227" s="250">
        <v>0</v>
      </c>
      <c r="N227" s="426">
        <v>18734.099999999999</v>
      </c>
      <c r="O227" s="11">
        <v>42353</v>
      </c>
      <c r="P227" s="252" t="e">
        <f>YEAR(#REF!)</f>
        <v>#REF!</v>
      </c>
      <c r="Q2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7" s="252">
        <f>YEAR(O227)</f>
        <v>2015</v>
      </c>
      <c r="S2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27" s="252" t="e">
        <f>YEAR(#REF!)</f>
        <v>#REF!</v>
      </c>
      <c r="U2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7" s="222" t="s">
        <v>27</v>
      </c>
      <c r="W227" s="222" t="s">
        <v>27</v>
      </c>
      <c r="X227" s="368"/>
      <c r="Y227" s="407"/>
      <c r="Z227" s="190"/>
      <c r="AA227" s="190"/>
      <c r="GA227" s="68"/>
    </row>
    <row r="228" spans="1:183" s="67" customFormat="1" ht="48.65" customHeight="1" x14ac:dyDescent="0.35">
      <c r="A228" s="67" t="s">
        <v>2495</v>
      </c>
      <c r="B228" s="255" t="s">
        <v>351</v>
      </c>
      <c r="C228" s="405" t="s">
        <v>50</v>
      </c>
      <c r="D228" s="406" t="s">
        <v>51</v>
      </c>
      <c r="E228" s="415" t="s">
        <v>465</v>
      </c>
      <c r="F228" s="416" t="s">
        <v>466</v>
      </c>
      <c r="G228" s="426"/>
      <c r="H228" s="389">
        <v>46992</v>
      </c>
      <c r="I228" s="277">
        <v>0.65</v>
      </c>
      <c r="J228" s="250">
        <v>25963.08</v>
      </c>
      <c r="K228" s="250">
        <v>0</v>
      </c>
      <c r="L228" s="250">
        <v>4581.72</v>
      </c>
      <c r="M228" s="250">
        <v>0</v>
      </c>
      <c r="N228" s="426">
        <v>16447.199999999997</v>
      </c>
      <c r="O228" s="419">
        <v>42353</v>
      </c>
      <c r="P228" s="252" t="e">
        <f>YEAR(#REF!)</f>
        <v>#REF!</v>
      </c>
      <c r="Q2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8" s="252">
        <f>YEAR(O228)</f>
        <v>2015</v>
      </c>
      <c r="S2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28" s="252" t="e">
        <f>YEAR(#REF!)</f>
        <v>#REF!</v>
      </c>
      <c r="U2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8" s="222" t="s">
        <v>27</v>
      </c>
      <c r="W228" s="222" t="s">
        <v>27</v>
      </c>
      <c r="X228" s="368"/>
      <c r="Y228" s="407"/>
      <c r="Z228" s="190"/>
      <c r="AA228" s="190"/>
      <c r="GA228" s="68"/>
    </row>
    <row r="229" spans="1:183" s="67" customFormat="1" ht="48.65" customHeight="1" x14ac:dyDescent="0.35">
      <c r="A229" s="67" t="s">
        <v>2495</v>
      </c>
      <c r="B229" s="255" t="s">
        <v>351</v>
      </c>
      <c r="C229" s="405" t="s">
        <v>50</v>
      </c>
      <c r="D229" s="406" t="s">
        <v>51</v>
      </c>
      <c r="E229" s="415" t="s">
        <v>467</v>
      </c>
      <c r="F229" s="416" t="s">
        <v>466</v>
      </c>
      <c r="G229" s="426"/>
      <c r="H229" s="389">
        <v>46200</v>
      </c>
      <c r="I229" s="277">
        <v>0.65</v>
      </c>
      <c r="J229" s="250">
        <v>25525.5</v>
      </c>
      <c r="K229" s="250">
        <v>0</v>
      </c>
      <c r="L229" s="250">
        <v>4504.5</v>
      </c>
      <c r="M229" s="250">
        <v>0</v>
      </c>
      <c r="N229" s="426">
        <v>16170</v>
      </c>
      <c r="O229" s="419">
        <v>42353</v>
      </c>
      <c r="P229" s="252" t="e">
        <f>YEAR(#REF!)</f>
        <v>#REF!</v>
      </c>
      <c r="Q2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29" s="252">
        <f>YEAR(O229)</f>
        <v>2015</v>
      </c>
      <c r="S2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29" s="252" t="e">
        <f>YEAR(#REF!)</f>
        <v>#REF!</v>
      </c>
      <c r="U2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29" s="317" t="s">
        <v>27</v>
      </c>
      <c r="W229" s="317" t="s">
        <v>27</v>
      </c>
      <c r="X229" s="368"/>
      <c r="Y229" s="407"/>
      <c r="Z229" s="190"/>
      <c r="AA229" s="190"/>
      <c r="GA229" s="68"/>
    </row>
    <row r="230" spans="1:183" s="67" customFormat="1" ht="48.65" customHeight="1" x14ac:dyDescent="0.35">
      <c r="A230" s="67" t="s">
        <v>2495</v>
      </c>
      <c r="B230" s="255" t="s">
        <v>351</v>
      </c>
      <c r="C230" s="405" t="s">
        <v>50</v>
      </c>
      <c r="D230" s="406" t="s">
        <v>51</v>
      </c>
      <c r="E230" s="415" t="s">
        <v>468</v>
      </c>
      <c r="F230" s="416" t="s">
        <v>469</v>
      </c>
      <c r="G230" s="426"/>
      <c r="H230" s="389">
        <v>229515</v>
      </c>
      <c r="I230" s="277">
        <v>0.65</v>
      </c>
      <c r="J230" s="250">
        <v>126807.03</v>
      </c>
      <c r="K230" s="250">
        <v>0</v>
      </c>
      <c r="L230" s="250">
        <v>22377.72</v>
      </c>
      <c r="M230" s="250">
        <v>0</v>
      </c>
      <c r="N230" s="250">
        <v>80330.25</v>
      </c>
      <c r="O230" s="419">
        <v>42353</v>
      </c>
      <c r="P230" s="252" t="e">
        <f>YEAR(#REF!)</f>
        <v>#REF!</v>
      </c>
      <c r="Q2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0" s="252">
        <f>YEAR(O230)</f>
        <v>2015</v>
      </c>
      <c r="S2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30" s="252" t="e">
        <f>YEAR(#REF!)</f>
        <v>#REF!</v>
      </c>
      <c r="U2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0" s="222" t="s">
        <v>27</v>
      </c>
      <c r="W230" s="222" t="s">
        <v>27</v>
      </c>
      <c r="X230" s="343"/>
      <c r="Y230" s="407"/>
      <c r="Z230" s="190"/>
      <c r="AA230" s="190"/>
      <c r="GA230" s="68"/>
    </row>
    <row r="231" spans="1:183" s="67" customFormat="1" ht="48.65" customHeight="1" x14ac:dyDescent="0.35">
      <c r="A231" s="67" t="s">
        <v>2495</v>
      </c>
      <c r="B231" s="255" t="s">
        <v>351</v>
      </c>
      <c r="C231" s="405" t="s">
        <v>50</v>
      </c>
      <c r="D231" s="406" t="s">
        <v>51</v>
      </c>
      <c r="E231" s="415" t="s">
        <v>470</v>
      </c>
      <c r="F231" s="416" t="s">
        <v>469</v>
      </c>
      <c r="G231" s="426"/>
      <c r="H231" s="389">
        <v>233145</v>
      </c>
      <c r="I231" s="277">
        <v>0.65</v>
      </c>
      <c r="J231" s="250">
        <v>128812.61</v>
      </c>
      <c r="K231" s="250">
        <v>0</v>
      </c>
      <c r="L231" s="250">
        <v>22731.64</v>
      </c>
      <c r="M231" s="250">
        <v>0</v>
      </c>
      <c r="N231" s="250">
        <v>81600.75</v>
      </c>
      <c r="O231" s="419">
        <v>42353</v>
      </c>
      <c r="P231" s="252" t="e">
        <f>YEAR(#REF!)</f>
        <v>#REF!</v>
      </c>
      <c r="Q2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1" s="252">
        <f>YEAR(O231)</f>
        <v>2015</v>
      </c>
      <c r="S2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T231" s="252" t="e">
        <f>YEAR(#REF!)</f>
        <v>#REF!</v>
      </c>
      <c r="U2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1" s="222" t="s">
        <v>27</v>
      </c>
      <c r="W231" s="222" t="s">
        <v>27</v>
      </c>
      <c r="X231" s="343"/>
      <c r="Y231" s="407"/>
      <c r="Z231" s="190"/>
      <c r="AA231" s="190"/>
      <c r="GA231" s="68"/>
    </row>
    <row r="232" spans="1:183" s="67" customFormat="1" ht="65.400000000000006" customHeight="1" x14ac:dyDescent="0.35">
      <c r="A232" s="67" t="s">
        <v>2495</v>
      </c>
      <c r="B232" s="255" t="s">
        <v>351</v>
      </c>
      <c r="C232" s="405" t="s">
        <v>50</v>
      </c>
      <c r="D232" s="406" t="s">
        <v>51</v>
      </c>
      <c r="E232" s="14" t="s">
        <v>471</v>
      </c>
      <c r="F232" s="25" t="s">
        <v>355</v>
      </c>
      <c r="G232" s="15">
        <v>116402.76</v>
      </c>
      <c r="H232" s="389">
        <v>100963.43000000001</v>
      </c>
      <c r="I232" s="277">
        <v>0.75000027237584932</v>
      </c>
      <c r="J232" s="15">
        <v>57127.31</v>
      </c>
      <c r="K232" s="15">
        <v>10081.290000000001</v>
      </c>
      <c r="L232" s="15">
        <v>0</v>
      </c>
      <c r="M232" s="15">
        <v>8514</v>
      </c>
      <c r="N232" s="15">
        <v>25240.83</v>
      </c>
      <c r="O232" s="419">
        <v>42983</v>
      </c>
      <c r="P232" s="252" t="e">
        <f>YEAR(#REF!)</f>
        <v>#REF!</v>
      </c>
      <c r="Q2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2" s="252">
        <f>YEAR(O232)</f>
        <v>2017</v>
      </c>
      <c r="S232" s="252" t="str">
        <f>IF(MONTH(O232)=1,"JANVIER",IF(MONTH(O232)=2,"FEVRIER",IF(MONTH(O232)=3,"MARS",IF(MONTH(O232)=4,"AVRIL",IF(MONTH(O232)=5,"MAI",IF(MONTH(O232)=6,"JUIN",IF(MONTH(O232)=7,"JUILLET",IF(MONTH(O232)=8,"AOUT",IF(MONTH(O232)=9,"SEPTEMBRE",IF(MONTH(O232)=10,"OCTOBRE",IF(MONTH(4)=11,"NOVEMBRE",IF(MONTH(#REF!)=12,"DECEMBRE"))))))))))))</f>
        <v>SEPTEMBRE</v>
      </c>
      <c r="T232" s="252" t="e">
        <f>YEAR(#REF!)</f>
        <v>#REF!</v>
      </c>
      <c r="U2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2" s="222" t="s">
        <v>27</v>
      </c>
      <c r="W232" s="222" t="s">
        <v>27</v>
      </c>
      <c r="X232" s="25"/>
      <c r="Y232" s="407"/>
      <c r="Z232" s="190"/>
      <c r="AA232" s="190"/>
      <c r="GA232" s="68"/>
    </row>
    <row r="233" spans="1:183" s="67" customFormat="1" ht="98.15" customHeight="1" x14ac:dyDescent="0.35">
      <c r="A233" s="67" t="s">
        <v>2495</v>
      </c>
      <c r="B233" s="255" t="s">
        <v>351</v>
      </c>
      <c r="C233" s="405" t="s">
        <v>50</v>
      </c>
      <c r="D233" s="406" t="s">
        <v>51</v>
      </c>
      <c r="E233" s="14" t="s">
        <v>472</v>
      </c>
      <c r="F233" s="25" t="s">
        <v>473</v>
      </c>
      <c r="G233" s="15"/>
      <c r="H233" s="389">
        <v>50514.2</v>
      </c>
      <c r="I233" s="277">
        <v>0.75000000000000011</v>
      </c>
      <c r="J233" s="15">
        <v>17266.5</v>
      </c>
      <c r="K233" s="15">
        <v>0</v>
      </c>
      <c r="L233" s="15">
        <v>3047.04</v>
      </c>
      <c r="M233" s="15">
        <v>17572.11</v>
      </c>
      <c r="N233" s="15">
        <v>12628.55</v>
      </c>
      <c r="O233" s="419">
        <v>43165</v>
      </c>
      <c r="P233" s="252" t="e">
        <f>YEAR(#REF!)</f>
        <v>#REF!</v>
      </c>
      <c r="Q2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3" s="252">
        <f>YEAR(O233)</f>
        <v>2018</v>
      </c>
      <c r="S233" s="252" t="str">
        <f>IF(MONTH(O233)=1,"JANVIER",IF(MONTH(O233)=2,"FEVRIER",IF(MONTH(O233)=3,"MARS",IF(MONTH(O233)=4,"AVRIL",IF(MONTH(O233)=5,"MAI",IF(MONTH(O233)=6,"JUIN",IF(MONTH(O233)=7,"JUILLET",IF(MONTH(O233)=8,"AOUT",IF(MONTH(O233)=9,"SEPTEMBRE",IF(MONTH(O233)=10,"OCTOBRE",IF(MONTH(4)=11,"NOVEMBRE",IF(MONTH(#REF!)=12,"DECEMBRE"))))))))))))</f>
        <v>MARS</v>
      </c>
      <c r="T233" s="252" t="e">
        <f>YEAR(#REF!)</f>
        <v>#REF!</v>
      </c>
      <c r="U2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3" s="317" t="s">
        <v>27</v>
      </c>
      <c r="W233" s="317" t="s">
        <v>27</v>
      </c>
      <c r="X233" s="25"/>
      <c r="Y233" s="407"/>
      <c r="Z233" s="190"/>
      <c r="AA233" s="190"/>
      <c r="GA233" s="68"/>
    </row>
    <row r="234" spans="1:183" s="67" customFormat="1" ht="85.5" customHeight="1" x14ac:dyDescent="0.35">
      <c r="A234" s="67" t="s">
        <v>2495</v>
      </c>
      <c r="B234" s="255" t="s">
        <v>351</v>
      </c>
      <c r="C234" s="405" t="s">
        <v>50</v>
      </c>
      <c r="D234" s="406" t="s">
        <v>51</v>
      </c>
      <c r="E234" s="14" t="s">
        <v>474</v>
      </c>
      <c r="F234" s="12" t="s">
        <v>475</v>
      </c>
      <c r="G234" s="264">
        <v>246997</v>
      </c>
      <c r="H234" s="389">
        <v>215691.95</v>
      </c>
      <c r="I234" s="277">
        <v>0.66297791827650498</v>
      </c>
      <c r="J234" s="264">
        <v>120031.9</v>
      </c>
      <c r="K234" s="264">
        <v>21182.1</v>
      </c>
      <c r="L234" s="31">
        <v>1785</v>
      </c>
      <c r="M234" s="250">
        <v>0</v>
      </c>
      <c r="N234" s="264">
        <v>72692.95</v>
      </c>
      <c r="O234" s="419">
        <v>43312</v>
      </c>
      <c r="P234" s="252" t="e">
        <f>YEAR(#REF!)</f>
        <v>#REF!</v>
      </c>
      <c r="Q2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4" s="252">
        <f>YEAR(O234)</f>
        <v>2018</v>
      </c>
      <c r="S234" s="252" t="str">
        <f>IF(MONTH(O234)=1,"JANVIER",IF(MONTH(O234)=2,"FEVRIER",IF(MONTH(O234)=3,"MARS",IF(MONTH(O234)=4,"AVRIL",IF(MONTH(O234)=5,"MAI",IF(MONTH(O234)=6,"JUIN",IF(MONTH(O234)=7,"JUILLET",IF(MONTH(O234)=8,"AOUT",IF(MONTH(O234)=9,"SEPTEMBRE",IF(MONTH(O234)=10,"OCTOBRE",IF(MONTH(4)=11,"NOVEMBRE",IF(MONTH(#REF!)=12,"DECEMBRE"))))))))))))</f>
        <v>JUILLET</v>
      </c>
      <c r="T234" s="252" t="e">
        <f>YEAR(#REF!)</f>
        <v>#REF!</v>
      </c>
      <c r="U2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4" s="252" t="e">
        <f>YEAR(#REF!)</f>
        <v>#REF!</v>
      </c>
      <c r="W2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34" s="25"/>
      <c r="Y234" s="407"/>
      <c r="Z234" s="190"/>
      <c r="AA234" s="190"/>
      <c r="GA234" s="68"/>
    </row>
    <row r="235" spans="1:183" s="67" customFormat="1" ht="62.15" customHeight="1" x14ac:dyDescent="0.35">
      <c r="A235" s="67" t="s">
        <v>2495</v>
      </c>
      <c r="B235" s="255" t="s">
        <v>351</v>
      </c>
      <c r="C235" s="405" t="s">
        <v>50</v>
      </c>
      <c r="D235" s="406" t="s">
        <v>51</v>
      </c>
      <c r="E235" s="415" t="s">
        <v>476</v>
      </c>
      <c r="F235" s="416" t="s">
        <v>477</v>
      </c>
      <c r="G235" s="426"/>
      <c r="H235" s="389">
        <v>57508</v>
      </c>
      <c r="I235" s="277">
        <v>0.5</v>
      </c>
      <c r="J235" s="250">
        <v>24440.9</v>
      </c>
      <c r="K235" s="250">
        <v>0</v>
      </c>
      <c r="L235" s="250">
        <v>4313.1000000000004</v>
      </c>
      <c r="M235" s="250">
        <v>0</v>
      </c>
      <c r="N235" s="426">
        <v>28754</v>
      </c>
      <c r="O235" s="419">
        <v>42446</v>
      </c>
      <c r="P235" s="252" t="e">
        <f>YEAR(#REF!)</f>
        <v>#REF!</v>
      </c>
      <c r="Q2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5" s="252">
        <f>YEAR(O235)</f>
        <v>2016</v>
      </c>
      <c r="S235" s="252" t="str">
        <f>IF(MONTH(O235)=1,"JANVIER",IF(MONTH(O235)=2,"FEVRIER",IF(MONTH(O235)=3,"MARS",IF(MONTH(O235)=4,"AVRIL",IF(MONTH(O235)=5,"MAI",IF(MONTH(O235)=6,"JUIN",IF(MONTH(O235)=7,"JUILLET",IF(MONTH(O235)=8,"AOUT",IF(MONTH(O235)=9,"SEPTEMBRE",IF(MONTH(O235)=10,"OCTOBRE",IF(MONTH(4)=11,"NOVEMBRE",IF(MONTH(#REF!)=12,"DECEMBRE"))))))))))))</f>
        <v>MARS</v>
      </c>
      <c r="T235" s="252" t="e">
        <f>YEAR(#REF!)</f>
        <v>#REF!</v>
      </c>
      <c r="U2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5" s="222" t="s">
        <v>27</v>
      </c>
      <c r="W235" s="222" t="s">
        <v>27</v>
      </c>
      <c r="X235" s="368"/>
      <c r="Y235" s="407"/>
      <c r="Z235" s="190"/>
      <c r="AA235" s="190"/>
      <c r="GA235" s="68"/>
    </row>
    <row r="236" spans="1:183" s="67" customFormat="1" ht="99" customHeight="1" x14ac:dyDescent="0.35">
      <c r="A236" s="67" t="s">
        <v>2495</v>
      </c>
      <c r="B236" s="255" t="s">
        <v>351</v>
      </c>
      <c r="C236" s="405" t="s">
        <v>50</v>
      </c>
      <c r="D236" s="406" t="s">
        <v>51</v>
      </c>
      <c r="E236" s="415" t="s">
        <v>478</v>
      </c>
      <c r="F236" s="416" t="s">
        <v>479</v>
      </c>
      <c r="G236" s="426"/>
      <c r="H236" s="389">
        <v>115948.59999999999</v>
      </c>
      <c r="I236" s="277">
        <v>0.66602184071217763</v>
      </c>
      <c r="J236" s="250">
        <v>65640.649999999994</v>
      </c>
      <c r="K236" s="250">
        <v>0</v>
      </c>
      <c r="L236" s="250">
        <v>11583.65</v>
      </c>
      <c r="M236" s="250">
        <v>0</v>
      </c>
      <c r="N236" s="426">
        <v>38724.300000000003</v>
      </c>
      <c r="O236" s="419">
        <v>42472</v>
      </c>
      <c r="P236" s="252" t="e">
        <f>YEAR(#REF!)</f>
        <v>#REF!</v>
      </c>
      <c r="Q2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6" s="252">
        <f>YEAR(O236)</f>
        <v>2016</v>
      </c>
      <c r="S236" s="252" t="str">
        <f>IF(MONTH(O236)=1,"JANVIER",IF(MONTH(O236)=2,"FEVRIER",IF(MONTH(O236)=3,"MARS",IF(MONTH(O236)=4,"AVRIL",IF(MONTH(O236)=5,"MAI",IF(MONTH(O236)=6,"JUIN",IF(MONTH(O236)=7,"JUILLET",IF(MONTH(O236)=8,"AOUT",IF(MONTH(O236)=9,"SEPTEMBRE",IF(MONTH(O236)=10,"OCTOBRE",IF(MONTH(4)=11,"NOVEMBRE",IF(MONTH(#REF!)=12,"DECEMBRE"))))))))))))</f>
        <v>AVRIL</v>
      </c>
      <c r="T236" s="252" t="e">
        <f>YEAR(#REF!)</f>
        <v>#REF!</v>
      </c>
      <c r="U2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6" s="222" t="s">
        <v>27</v>
      </c>
      <c r="W236" s="222" t="s">
        <v>27</v>
      </c>
      <c r="X236" s="368"/>
      <c r="Y236" s="407"/>
      <c r="Z236" s="190"/>
      <c r="AA236" s="190"/>
      <c r="GA236" s="68"/>
    </row>
    <row r="237" spans="1:183" s="67" customFormat="1" ht="72.650000000000006" customHeight="1" x14ac:dyDescent="0.35">
      <c r="A237" s="67" t="s">
        <v>2495</v>
      </c>
      <c r="B237" s="255" t="s">
        <v>351</v>
      </c>
      <c r="C237" s="405" t="s">
        <v>50</v>
      </c>
      <c r="D237" s="406" t="s">
        <v>51</v>
      </c>
      <c r="E237" s="14" t="s">
        <v>480</v>
      </c>
      <c r="F237" s="368" t="s">
        <v>397</v>
      </c>
      <c r="G237" s="15">
        <v>158953.95000000001</v>
      </c>
      <c r="H237" s="389">
        <f>J237+K237+L237+M237+N237</f>
        <v>149651.65</v>
      </c>
      <c r="I237" s="277">
        <v>0.66506794335392483</v>
      </c>
      <c r="J237" s="15">
        <v>83196.36</v>
      </c>
      <c r="K237" s="15">
        <v>0</v>
      </c>
      <c r="L237" s="15">
        <v>14681.72</v>
      </c>
      <c r="M237" s="15">
        <v>0</v>
      </c>
      <c r="N237" s="15">
        <v>51773.57</v>
      </c>
      <c r="O237" s="427">
        <v>42983</v>
      </c>
      <c r="P237" s="252" t="e">
        <f>YEAR(#REF!)</f>
        <v>#REF!</v>
      </c>
      <c r="Q2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7" s="252">
        <f>YEAR(O237)</f>
        <v>2017</v>
      </c>
      <c r="S237" s="252" t="str">
        <f>IF(MONTH(O237)=1,"JANVIER",IF(MONTH(O237)=2,"FEVRIER",IF(MONTH(O237)=3,"MARS",IF(MONTH(O237)=4,"AVRIL",IF(MONTH(O237)=5,"MAI",IF(MONTH(O237)=6,"JUIN",IF(MONTH(O237)=7,"JUILLET",IF(MONTH(O237)=8,"AOUT",IF(MONTH(O237)=9,"SEPTEMBRE",IF(MONTH(O237)=10,"OCTOBRE",IF(MONTH(4)=11,"NOVEMBRE",IF(MONTH(#REF!)=12,"DECEMBRE"))))))))))))</f>
        <v>SEPTEMBRE</v>
      </c>
      <c r="T237" s="252" t="e">
        <f>YEAR(#REF!)</f>
        <v>#REF!</v>
      </c>
      <c r="U2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7" s="232" t="e">
        <f>YEAR(#REF!)</f>
        <v>#REF!</v>
      </c>
      <c r="W23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37" s="25"/>
      <c r="Y237" s="428"/>
      <c r="Z237" s="190"/>
      <c r="AA237" s="190"/>
      <c r="GA237" s="68"/>
    </row>
    <row r="238" spans="1:183" s="67" customFormat="1" ht="105" customHeight="1" x14ac:dyDescent="0.35">
      <c r="A238" s="67" t="s">
        <v>2495</v>
      </c>
      <c r="B238" s="255" t="s">
        <v>351</v>
      </c>
      <c r="C238" s="405" t="s">
        <v>50</v>
      </c>
      <c r="D238" s="406" t="s">
        <v>51</v>
      </c>
      <c r="E238" s="14" t="s">
        <v>481</v>
      </c>
      <c r="F238" s="51" t="s">
        <v>443</v>
      </c>
      <c r="G238" s="15">
        <v>317702.52</v>
      </c>
      <c r="H238" s="389">
        <v>113267.8</v>
      </c>
      <c r="I238" s="277">
        <v>0.56479864533433155</v>
      </c>
      <c r="J238" s="15">
        <v>54377.47</v>
      </c>
      <c r="K238" s="15">
        <v>0</v>
      </c>
      <c r="L238" s="15">
        <v>9596.0300000000007</v>
      </c>
      <c r="M238" s="15">
        <v>0</v>
      </c>
      <c r="N238" s="15">
        <v>49294.3</v>
      </c>
      <c r="O238" s="419">
        <v>43223</v>
      </c>
      <c r="P238" s="252" t="e">
        <f>YEAR(#REF!)</f>
        <v>#REF!</v>
      </c>
      <c r="Q2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8" s="252">
        <f>YEAR(O238)</f>
        <v>2018</v>
      </c>
      <c r="S238" s="252" t="str">
        <f>IF(MONTH(O238)=1,"JANVIER",IF(MONTH(O238)=2,"FEVRIER",IF(MONTH(O238)=3,"MARS",IF(MONTH(O238)=4,"AVRIL",IF(MONTH(O238)=5,"MAI",IF(MONTH(O238)=6,"JUIN",IF(MONTH(O238)=7,"JUILLET",IF(MONTH(O238)=8,"AOUT",IF(MONTH(O238)=9,"SEPTEMBRE",IF(MONTH(O238)=10,"OCTOBRE",IF(MONTH(4)=11,"NOVEMBRE",IF(MONTH(#REF!)=12,"DECEMBRE"))))))))))))</f>
        <v>MAI</v>
      </c>
      <c r="T238" s="252" t="e">
        <f>YEAR(#REF!)</f>
        <v>#REF!</v>
      </c>
      <c r="U2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8" s="252" t="e">
        <f>YEAR(#REF!)</f>
        <v>#REF!</v>
      </c>
      <c r="W2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38" s="368"/>
      <c r="Y238" s="407"/>
      <c r="Z238" s="190"/>
      <c r="AA238" s="190"/>
      <c r="GA238" s="68"/>
    </row>
    <row r="239" spans="1:183" s="67" customFormat="1" ht="48.65" customHeight="1" x14ac:dyDescent="0.35">
      <c r="A239" s="67" t="s">
        <v>2495</v>
      </c>
      <c r="B239" s="255" t="s">
        <v>351</v>
      </c>
      <c r="C239" s="405" t="s">
        <v>50</v>
      </c>
      <c r="D239" s="406" t="s">
        <v>51</v>
      </c>
      <c r="E239" s="14" t="s">
        <v>482</v>
      </c>
      <c r="F239" s="12" t="s">
        <v>443</v>
      </c>
      <c r="G239" s="250">
        <v>284513.49</v>
      </c>
      <c r="H239" s="389">
        <v>122382.45</v>
      </c>
      <c r="I239" s="277">
        <v>0.60222057982986943</v>
      </c>
      <c r="J239" s="250">
        <v>62646.04</v>
      </c>
      <c r="K239" s="250">
        <v>11055.19</v>
      </c>
      <c r="L239" s="250">
        <v>0</v>
      </c>
      <c r="M239" s="250">
        <v>0</v>
      </c>
      <c r="N239" s="264">
        <v>48681.22</v>
      </c>
      <c r="O239" s="419">
        <v>43342</v>
      </c>
      <c r="P239" s="252" t="e">
        <f>YEAR(#REF!)</f>
        <v>#REF!</v>
      </c>
      <c r="Q2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39" s="252">
        <f>YEAR(O239)</f>
        <v>2018</v>
      </c>
      <c r="S239" s="252" t="str">
        <f>IF(MONTH(O239)=1,"JANVIER",IF(MONTH(O239)=2,"FEVRIER",IF(MONTH(O239)=3,"MARS",IF(MONTH(O239)=4,"AVRIL",IF(MONTH(O239)=5,"MAI",IF(MONTH(O239)=6,"JUIN",IF(MONTH(O239)=7,"JUILLET",IF(MONTH(O239)=8,"AOUT",IF(MONTH(O239)=9,"SEPTEMBRE",IF(MONTH(O239)=10,"OCTOBRE",IF(MONTH(4)=11,"NOVEMBRE",IF(MONTH(#REF!)=12,"DECEMBRE"))))))))))))</f>
        <v>AOUT</v>
      </c>
      <c r="T239" s="252" t="e">
        <f>YEAR(#REF!)</f>
        <v>#REF!</v>
      </c>
      <c r="U2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39" s="252" t="e">
        <f>YEAR(#REF!)</f>
        <v>#REF!</v>
      </c>
      <c r="W2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39" s="25"/>
      <c r="Y239" s="407"/>
      <c r="Z239" s="190"/>
      <c r="AA239" s="190"/>
      <c r="GA239" s="68"/>
    </row>
    <row r="240" spans="1:183" s="67" customFormat="1" ht="69.900000000000006" customHeight="1" x14ac:dyDescent="0.35">
      <c r="A240" s="67" t="s">
        <v>2495</v>
      </c>
      <c r="B240" s="255" t="s">
        <v>351</v>
      </c>
      <c r="C240" s="405" t="s">
        <v>50</v>
      </c>
      <c r="D240" s="406" t="s">
        <v>51</v>
      </c>
      <c r="E240" s="415" t="s">
        <v>483</v>
      </c>
      <c r="F240" s="416" t="s">
        <v>484</v>
      </c>
      <c r="G240" s="426"/>
      <c r="H240" s="389">
        <v>15642</v>
      </c>
      <c r="I240" s="277">
        <v>0.65</v>
      </c>
      <c r="J240" s="250">
        <v>8642.2000000000007</v>
      </c>
      <c r="K240" s="250">
        <v>0</v>
      </c>
      <c r="L240" s="250">
        <v>1525.1</v>
      </c>
      <c r="M240" s="250">
        <v>0</v>
      </c>
      <c r="N240" s="426">
        <v>5474.7</v>
      </c>
      <c r="O240" s="419">
        <v>42472</v>
      </c>
      <c r="P240" s="252" t="e">
        <f>YEAR(#REF!)</f>
        <v>#REF!</v>
      </c>
      <c r="Q2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0" s="252">
        <f>YEAR(O240)</f>
        <v>2016</v>
      </c>
      <c r="S240" s="252" t="str">
        <f>IF(MONTH(O240)=1,"JANVIER",IF(MONTH(O240)=2,"FEVRIER",IF(MONTH(O240)=3,"MARS",IF(MONTH(O240)=4,"AVRIL",IF(MONTH(O240)=5,"MAI",IF(MONTH(O240)=6,"JUIN",IF(MONTH(O240)=7,"JUILLET",IF(MONTH(O240)=8,"AOUT",IF(MONTH(O240)=9,"SEPTEMBRE",IF(MONTH(O240)=10,"OCTOBRE",IF(MONTH(4)=11,"NOVEMBRE",IF(MONTH(#REF!)=12,"DECEMBRE"))))))))))))</f>
        <v>AVRIL</v>
      </c>
      <c r="T240" s="252" t="e">
        <f>YEAR(#REF!)</f>
        <v>#REF!</v>
      </c>
      <c r="U2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0" s="222" t="s">
        <v>27</v>
      </c>
      <c r="W240" s="222" t="s">
        <v>27</v>
      </c>
      <c r="X240" s="368"/>
      <c r="Y240" s="407"/>
      <c r="Z240" s="190"/>
      <c r="AA240" s="190"/>
      <c r="GA240" s="68"/>
    </row>
    <row r="241" spans="1:183" s="67" customFormat="1" ht="89.4" customHeight="1" x14ac:dyDescent="0.35">
      <c r="A241" s="67" t="s">
        <v>2495</v>
      </c>
      <c r="B241" s="255" t="s">
        <v>351</v>
      </c>
      <c r="C241" s="405" t="s">
        <v>50</v>
      </c>
      <c r="D241" s="406" t="s">
        <v>51</v>
      </c>
      <c r="E241" s="14" t="s">
        <v>485</v>
      </c>
      <c r="F241" s="25" t="s">
        <v>486</v>
      </c>
      <c r="G241" s="15"/>
      <c r="H241" s="389">
        <v>42409.45</v>
      </c>
      <c r="I241" s="277">
        <v>0.73189418867728773</v>
      </c>
      <c r="J241" s="250">
        <v>26383.34</v>
      </c>
      <c r="K241" s="250">
        <v>0</v>
      </c>
      <c r="L241" s="250">
        <v>4655.8900000000003</v>
      </c>
      <c r="M241" s="250">
        <v>0</v>
      </c>
      <c r="N241" s="426">
        <v>11370.22</v>
      </c>
      <c r="O241" s="419">
        <v>42535</v>
      </c>
      <c r="P241" s="252" t="e">
        <f>YEAR(#REF!)</f>
        <v>#REF!</v>
      </c>
      <c r="Q2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1" s="252">
        <f>YEAR(O241)</f>
        <v>2016</v>
      </c>
      <c r="S241" s="252" t="str">
        <f>IF(MONTH(O241)=1,"JANVIER",IF(MONTH(O241)=2,"FEVRIER",IF(MONTH(O241)=3,"MARS",IF(MONTH(O241)=4,"AVRIL",IF(MONTH(O241)=5,"MAI",IF(MONTH(O241)=6,"JUIN",IF(MONTH(O241)=7,"JUILLET",IF(MONTH(O241)=8,"AOUT",IF(MONTH(O241)=9,"SEPTEMBRE",IF(MONTH(O241)=10,"OCTOBRE",IF(MONTH(4)=11,"NOVEMBRE",IF(MONTH(#REF!)=12,"DECEMBRE"))))))))))))</f>
        <v>JUIN</v>
      </c>
      <c r="T241" s="252" t="e">
        <f>YEAR(#REF!)</f>
        <v>#REF!</v>
      </c>
      <c r="U2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1" s="317" t="s">
        <v>27</v>
      </c>
      <c r="W241" s="317" t="s">
        <v>27</v>
      </c>
      <c r="X241" s="368"/>
      <c r="Y241" s="407"/>
      <c r="Z241" s="190"/>
      <c r="AA241" s="190"/>
      <c r="GA241" s="68"/>
    </row>
    <row r="242" spans="1:183" s="67" customFormat="1" ht="69.900000000000006" customHeight="1" x14ac:dyDescent="0.35">
      <c r="A242" s="67" t="s">
        <v>2495</v>
      </c>
      <c r="B242" s="255" t="s">
        <v>351</v>
      </c>
      <c r="C242" s="405" t="s">
        <v>50</v>
      </c>
      <c r="D242" s="406" t="s">
        <v>51</v>
      </c>
      <c r="E242" s="415" t="s">
        <v>487</v>
      </c>
      <c r="F242" s="416" t="s">
        <v>488</v>
      </c>
      <c r="G242" s="426"/>
      <c r="H242" s="389">
        <v>84225</v>
      </c>
      <c r="I242" s="277">
        <v>0.69906500445235975</v>
      </c>
      <c r="J242" s="250">
        <v>50046.93</v>
      </c>
      <c r="K242" s="250">
        <v>0</v>
      </c>
      <c r="L242" s="250">
        <v>8831.82</v>
      </c>
      <c r="M242" s="250">
        <v>0</v>
      </c>
      <c r="N242" s="426">
        <v>25346.25</v>
      </c>
      <c r="O242" s="419">
        <v>42472</v>
      </c>
      <c r="P242" s="252" t="e">
        <f>YEAR(#REF!)</f>
        <v>#REF!</v>
      </c>
      <c r="Q2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2" s="252">
        <f>YEAR(O242)</f>
        <v>2016</v>
      </c>
      <c r="S242" s="252" t="str">
        <f>IF(MONTH(O242)=1,"JANVIER",IF(MONTH(O242)=2,"FEVRIER",IF(MONTH(O242)=3,"MARS",IF(MONTH(O242)=4,"AVRIL",IF(MONTH(O242)=5,"MAI",IF(MONTH(O242)=6,"JUIN",IF(MONTH(O242)=7,"JUILLET",IF(MONTH(O242)=8,"AOUT",IF(MONTH(O242)=9,"SEPTEMBRE",IF(MONTH(O242)=10,"OCTOBRE",IF(MONTH(4)=11,"NOVEMBRE",IF(MONTH(#REF!)=12,"DECEMBRE"))))))))))))</f>
        <v>AVRIL</v>
      </c>
      <c r="T242" s="252" t="e">
        <f>YEAR(#REF!)</f>
        <v>#REF!</v>
      </c>
      <c r="U2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2" s="222" t="s">
        <v>27</v>
      </c>
      <c r="W242" s="222" t="s">
        <v>27</v>
      </c>
      <c r="X242" s="368"/>
      <c r="Y242" s="407"/>
      <c r="Z242" s="190"/>
      <c r="AA242" s="190"/>
      <c r="GA242" s="68"/>
    </row>
    <row r="243" spans="1:183" s="67" customFormat="1" ht="66.900000000000006" customHeight="1" x14ac:dyDescent="0.35">
      <c r="A243" s="67" t="s">
        <v>2495</v>
      </c>
      <c r="B243" s="255" t="s">
        <v>351</v>
      </c>
      <c r="C243" s="405" t="s">
        <v>50</v>
      </c>
      <c r="D243" s="406" t="s">
        <v>51</v>
      </c>
      <c r="E243" s="14" t="s">
        <v>489</v>
      </c>
      <c r="F243" s="25" t="s">
        <v>464</v>
      </c>
      <c r="G243" s="15">
        <v>164415.65</v>
      </c>
      <c r="H243" s="389">
        <v>137685.65000000002</v>
      </c>
      <c r="I243" s="277">
        <v>0.5859959262276061</v>
      </c>
      <c r="J243" s="15">
        <v>68580.740000000005</v>
      </c>
      <c r="K243" s="15">
        <v>0</v>
      </c>
      <c r="L243" s="15">
        <v>12102.49</v>
      </c>
      <c r="M243" s="15">
        <v>0</v>
      </c>
      <c r="N243" s="15">
        <v>57002.42</v>
      </c>
      <c r="O243" s="166"/>
      <c r="P243" s="252" t="e">
        <f>YEAR(#REF!)</f>
        <v>#REF!</v>
      </c>
      <c r="Q2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3" s="252">
        <f>YEAR(O243)</f>
        <v>1900</v>
      </c>
      <c r="S243" s="252" t="str">
        <f>IF(MONTH(O243)=1,"JANVIER",IF(MONTH(O243)=2,"FEVRIER",IF(MONTH(O243)=3,"MARS",IF(MONTH(O243)=4,"AVRIL",IF(MONTH(O243)=5,"MAI",IF(MONTH(O243)=6,"JUIN",IF(MONTH(O243)=7,"JUILLET",IF(MONTH(O243)=8,"AOUT",IF(MONTH(O243)=9,"SEPTEMBRE",IF(MONTH(O243)=10,"OCTOBRE",IF(MONTH(4)=11,"NOVEMBRE",IF(MONTH(#REF!)=12,"DECEMBRE"))))))))))))</f>
        <v>JANVIER</v>
      </c>
      <c r="T243" s="252" t="e">
        <f>YEAR(#REF!)</f>
        <v>#REF!</v>
      </c>
      <c r="U2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3" s="232" t="e">
        <f>YEAR(#REF!)</f>
        <v>#REF!</v>
      </c>
      <c r="W24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43" s="368"/>
      <c r="Y243" s="407"/>
      <c r="Z243" s="190"/>
      <c r="AA243" s="190"/>
      <c r="GA243" s="68"/>
    </row>
    <row r="244" spans="1:183" s="67" customFormat="1" ht="68.150000000000006" customHeight="1" x14ac:dyDescent="0.35">
      <c r="A244" s="67" t="s">
        <v>2495</v>
      </c>
      <c r="B244" s="255" t="s">
        <v>351</v>
      </c>
      <c r="C244" s="405" t="s">
        <v>50</v>
      </c>
      <c r="D244" s="406" t="s">
        <v>51</v>
      </c>
      <c r="E244" s="14" t="s">
        <v>490</v>
      </c>
      <c r="F244" s="51" t="s">
        <v>491</v>
      </c>
      <c r="G244" s="15">
        <v>270941.24</v>
      </c>
      <c r="H244" s="389">
        <v>142246.69</v>
      </c>
      <c r="I244" s="277">
        <v>0.75000001757510126</v>
      </c>
      <c r="J244" s="15">
        <v>90682.26</v>
      </c>
      <c r="K244" s="15">
        <v>0</v>
      </c>
      <c r="L244" s="15">
        <v>16002.76</v>
      </c>
      <c r="M244" s="15">
        <v>0</v>
      </c>
      <c r="N244" s="15">
        <v>35561.67</v>
      </c>
      <c r="O244" s="427">
        <v>42983</v>
      </c>
      <c r="P244" s="252" t="e">
        <f>YEAR(#REF!)</f>
        <v>#REF!</v>
      </c>
      <c r="Q2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4" s="252">
        <f>YEAR(O244)</f>
        <v>2017</v>
      </c>
      <c r="S244" s="252" t="str">
        <f>IF(MONTH(O244)=1,"JANVIER",IF(MONTH(O244)=2,"FEVRIER",IF(MONTH(O244)=3,"MARS",IF(MONTH(O244)=4,"AVRIL",IF(MONTH(O244)=5,"MAI",IF(MONTH(O244)=6,"JUIN",IF(MONTH(O244)=7,"JUILLET",IF(MONTH(O244)=8,"AOUT",IF(MONTH(O244)=9,"SEPTEMBRE",IF(MONTH(O244)=10,"OCTOBRE",IF(MONTH(4)=11,"NOVEMBRE",IF(MONTH(#REF!)=12,"DECEMBRE"))))))))))))</f>
        <v>SEPTEMBRE</v>
      </c>
      <c r="T244" s="252" t="e">
        <f>YEAR(#REF!)</f>
        <v>#REF!</v>
      </c>
      <c r="U2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4" s="232" t="e">
        <f>YEAR(#REF!)</f>
        <v>#REF!</v>
      </c>
      <c r="W24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44" s="368"/>
      <c r="Y244" s="407"/>
      <c r="Z244" s="190"/>
      <c r="AA244" s="190"/>
      <c r="GA244" s="68"/>
    </row>
    <row r="245" spans="1:183" s="67" customFormat="1" ht="48.65" customHeight="1" x14ac:dyDescent="0.35">
      <c r="A245" s="67" t="s">
        <v>2495</v>
      </c>
      <c r="B245" s="255" t="s">
        <v>351</v>
      </c>
      <c r="C245" s="405" t="s">
        <v>50</v>
      </c>
      <c r="D245" s="406" t="s">
        <v>51</v>
      </c>
      <c r="E245" s="415" t="s">
        <v>492</v>
      </c>
      <c r="F245" s="416" t="s">
        <v>493</v>
      </c>
      <c r="G245" s="426"/>
      <c r="H245" s="389">
        <v>25747.9</v>
      </c>
      <c r="I245" s="277">
        <v>0.5</v>
      </c>
      <c r="J245" s="250">
        <v>10942.85</v>
      </c>
      <c r="K245" s="250">
        <v>0</v>
      </c>
      <c r="L245" s="250">
        <v>1931.1</v>
      </c>
      <c r="M245" s="250">
        <v>0</v>
      </c>
      <c r="N245" s="426">
        <v>12873.95</v>
      </c>
      <c r="O245" s="419">
        <v>42446</v>
      </c>
      <c r="P245" s="252" t="e">
        <f>YEAR(#REF!)</f>
        <v>#REF!</v>
      </c>
      <c r="Q2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5" s="252">
        <f>YEAR(O245)</f>
        <v>2016</v>
      </c>
      <c r="S245" s="252" t="str">
        <f>IF(MONTH(O245)=1,"JANVIER",IF(MONTH(O245)=2,"FEVRIER",IF(MONTH(O245)=3,"MARS",IF(MONTH(O245)=4,"AVRIL",IF(MONTH(O245)=5,"MAI",IF(MONTH(O245)=6,"JUIN",IF(MONTH(O245)=7,"JUILLET",IF(MONTH(O245)=8,"AOUT",IF(MONTH(O245)=9,"SEPTEMBRE",IF(MONTH(O245)=10,"OCTOBRE",IF(MONTH(4)=11,"NOVEMBRE",IF(MONTH(#REF!)=12,"DECEMBRE"))))))))))))</f>
        <v>MARS</v>
      </c>
      <c r="T245" s="252" t="e">
        <f>YEAR(#REF!)</f>
        <v>#REF!</v>
      </c>
      <c r="U2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5" s="317" t="s">
        <v>27</v>
      </c>
      <c r="W245" s="317" t="s">
        <v>27</v>
      </c>
      <c r="X245" s="368"/>
      <c r="Y245" s="407"/>
      <c r="Z245" s="190"/>
      <c r="AA245" s="190"/>
      <c r="GA245" s="68"/>
    </row>
    <row r="246" spans="1:183" s="67" customFormat="1" ht="75" customHeight="1" x14ac:dyDescent="0.35">
      <c r="A246" s="67" t="s">
        <v>2495</v>
      </c>
      <c r="B246" s="255" t="s">
        <v>351</v>
      </c>
      <c r="C246" s="405" t="s">
        <v>50</v>
      </c>
      <c r="D246" s="406" t="s">
        <v>51</v>
      </c>
      <c r="E246" s="14" t="s">
        <v>494</v>
      </c>
      <c r="F246" s="25" t="s">
        <v>495</v>
      </c>
      <c r="G246" s="15">
        <v>61094.03</v>
      </c>
      <c r="H246" s="389">
        <v>29853.229999999996</v>
      </c>
      <c r="I246" s="277">
        <v>0.65000001674860652</v>
      </c>
      <c r="J246" s="15">
        <v>15940.47</v>
      </c>
      <c r="K246" s="15">
        <v>0</v>
      </c>
      <c r="L246" s="15">
        <v>2813.03</v>
      </c>
      <c r="M246" s="15">
        <v>651.1</v>
      </c>
      <c r="N246" s="15">
        <v>10448.629999999999</v>
      </c>
      <c r="O246" s="419">
        <v>42983</v>
      </c>
      <c r="P246" s="252" t="e">
        <f>YEAR(#REF!)</f>
        <v>#REF!</v>
      </c>
      <c r="Q2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6" s="252">
        <f>YEAR(O246)</f>
        <v>2017</v>
      </c>
      <c r="S246" s="252" t="str">
        <f>IF(MONTH(O246)=1,"JANVIER",IF(MONTH(O246)=2,"FEVRIER",IF(MONTH(O246)=3,"MARS",IF(MONTH(O246)=4,"AVRIL",IF(MONTH(O246)=5,"MAI",IF(MONTH(O246)=6,"JUIN",IF(MONTH(O246)=7,"JUILLET",IF(MONTH(O246)=8,"AOUT",IF(MONTH(O246)=9,"SEPTEMBRE",IF(MONTH(O246)=10,"OCTOBRE",IF(MONTH(4)=11,"NOVEMBRE",IF(MONTH(#REF!)=12,"DECEMBRE"))))))))))))</f>
        <v>SEPTEMBRE</v>
      </c>
      <c r="T246" s="252" t="e">
        <f>YEAR(#REF!)</f>
        <v>#REF!</v>
      </c>
      <c r="U2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6" s="317" t="s">
        <v>27</v>
      </c>
      <c r="W246" s="317" t="s">
        <v>27</v>
      </c>
      <c r="X246" s="368"/>
      <c r="Y246" s="407"/>
      <c r="Z246" s="190"/>
      <c r="AA246" s="190"/>
      <c r="GA246" s="68"/>
    </row>
    <row r="247" spans="1:183" s="67" customFormat="1" ht="105.65" customHeight="1" x14ac:dyDescent="0.35">
      <c r="A247" s="67" t="s">
        <v>2495</v>
      </c>
      <c r="B247" s="255" t="s">
        <v>351</v>
      </c>
      <c r="C247" s="405" t="s">
        <v>50</v>
      </c>
      <c r="D247" s="406" t="s">
        <v>51</v>
      </c>
      <c r="E247" s="14" t="s">
        <v>496</v>
      </c>
      <c r="F247" s="25" t="s">
        <v>389</v>
      </c>
      <c r="G247" s="15">
        <v>393357.32</v>
      </c>
      <c r="H247" s="389">
        <v>241099.32</v>
      </c>
      <c r="I247" s="277">
        <v>0.74979261658639262</v>
      </c>
      <c r="J247" s="15">
        <v>149182.06</v>
      </c>
      <c r="K247" s="15">
        <v>0</v>
      </c>
      <c r="L247" s="15">
        <v>26326.25</v>
      </c>
      <c r="M247" s="15">
        <v>5266.18</v>
      </c>
      <c r="N247" s="15">
        <v>60324.83</v>
      </c>
      <c r="O247" s="419">
        <v>43137</v>
      </c>
      <c r="P247" s="252" t="e">
        <f>YEAR(#REF!)</f>
        <v>#REF!</v>
      </c>
      <c r="Q2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7" s="252">
        <f>YEAR(O247)</f>
        <v>2018</v>
      </c>
      <c r="S247" s="252" t="str">
        <f>IF(MONTH(O247)=1,"JANVIER",IF(MONTH(O247)=2,"FEVRIER",IF(MONTH(O247)=3,"MARS",IF(MONTH(O247)=4,"AVRIL",IF(MONTH(O247)=5,"MAI",IF(MONTH(O247)=6,"JUIN",IF(MONTH(O247)=7,"JUILLET",IF(MONTH(O247)=8,"AOUT",IF(MONTH(O247)=9,"SEPTEMBRE",IF(MONTH(O247)=10,"OCTOBRE",IF(MONTH(4)=11,"NOVEMBRE",IF(MONTH(#REF!)=12,"DECEMBRE"))))))))))))</f>
        <v>FEVRIER</v>
      </c>
      <c r="T247" s="252" t="e">
        <f>YEAR(#REF!)</f>
        <v>#REF!</v>
      </c>
      <c r="U2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7" s="232" t="e">
        <f>YEAR(#REF!)</f>
        <v>#REF!</v>
      </c>
      <c r="W24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47" s="368"/>
      <c r="Y247" s="407"/>
      <c r="Z247" s="190"/>
      <c r="AA247" s="190"/>
      <c r="GA247" s="68"/>
    </row>
    <row r="248" spans="1:183" s="67" customFormat="1" ht="84.65" customHeight="1" x14ac:dyDescent="0.35">
      <c r="A248" s="67" t="s">
        <v>2495</v>
      </c>
      <c r="B248" s="255" t="s">
        <v>351</v>
      </c>
      <c r="C248" s="405" t="s">
        <v>50</v>
      </c>
      <c r="D248" s="406" t="s">
        <v>51</v>
      </c>
      <c r="E248" s="14" t="s">
        <v>497</v>
      </c>
      <c r="F248" s="25" t="s">
        <v>477</v>
      </c>
      <c r="G248" s="15">
        <v>92500</v>
      </c>
      <c r="H248" s="389">
        <v>87500</v>
      </c>
      <c r="I248" s="277">
        <v>0.75</v>
      </c>
      <c r="J248" s="15">
        <v>50665.95</v>
      </c>
      <c r="K248" s="15">
        <v>0</v>
      </c>
      <c r="L248" s="15">
        <v>8941.0499999999993</v>
      </c>
      <c r="M248" s="15">
        <v>6018</v>
      </c>
      <c r="N248" s="15">
        <v>21875</v>
      </c>
      <c r="O248" s="419">
        <v>43196</v>
      </c>
      <c r="P248" s="252" t="e">
        <f>YEAR(#REF!)</f>
        <v>#REF!</v>
      </c>
      <c r="Q2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8" s="252">
        <f>YEAR(O248)</f>
        <v>2018</v>
      </c>
      <c r="S248" s="252" t="str">
        <f>IF(MONTH(O248)=1,"JANVIER",IF(MONTH(O248)=2,"FEVRIER",IF(MONTH(O248)=3,"MARS",IF(MONTH(O248)=4,"AVRIL",IF(MONTH(O248)=5,"MAI",IF(MONTH(O248)=6,"JUIN",IF(MONTH(O248)=7,"JUILLET",IF(MONTH(O248)=8,"AOUT",IF(MONTH(O248)=9,"SEPTEMBRE",IF(MONTH(O248)=10,"OCTOBRE",IF(MONTH(4)=11,"NOVEMBRE",IF(MONTH(#REF!)=12,"DECEMBRE"))))))))))))</f>
        <v>AVRIL</v>
      </c>
      <c r="T248" s="252" t="e">
        <f>YEAR(#REF!)</f>
        <v>#REF!</v>
      </c>
      <c r="U2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8" s="222" t="s">
        <v>27</v>
      </c>
      <c r="W248" s="222" t="s">
        <v>27</v>
      </c>
      <c r="X248" s="368"/>
      <c r="Y248" s="407"/>
      <c r="Z248" s="190"/>
      <c r="AA248" s="190"/>
      <c r="GA248" s="68"/>
    </row>
    <row r="249" spans="1:183" s="67" customFormat="1" ht="86.15" customHeight="1" x14ac:dyDescent="0.35">
      <c r="A249" s="67" t="s">
        <v>2495</v>
      </c>
      <c r="B249" s="255" t="s">
        <v>351</v>
      </c>
      <c r="C249" s="405" t="s">
        <v>50</v>
      </c>
      <c r="D249" s="406" t="s">
        <v>51</v>
      </c>
      <c r="E249" s="14" t="s">
        <v>498</v>
      </c>
      <c r="F249" s="12" t="s">
        <v>355</v>
      </c>
      <c r="G249" s="15">
        <v>636882.68999999994</v>
      </c>
      <c r="H249" s="389">
        <v>576925.33000000007</v>
      </c>
      <c r="I249" s="277">
        <v>0.73000733041137222</v>
      </c>
      <c r="J249" s="15">
        <v>297556.59000000003</v>
      </c>
      <c r="K249" s="15">
        <v>52509.99</v>
      </c>
      <c r="L249" s="15">
        <v>71093.14</v>
      </c>
      <c r="M249" s="15">
        <v>0</v>
      </c>
      <c r="N249" s="15">
        <v>155765.60999999999</v>
      </c>
      <c r="O249" s="419">
        <v>43284</v>
      </c>
      <c r="P249" s="252" t="e">
        <f>YEAR(#REF!)</f>
        <v>#REF!</v>
      </c>
      <c r="Q2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49" s="252">
        <f>YEAR(O249)</f>
        <v>2018</v>
      </c>
      <c r="S249" s="252" t="str">
        <f>IF(MONTH(O249)=1,"JANVIER",IF(MONTH(O249)=2,"FEVRIER",IF(MONTH(O249)=3,"MARS",IF(MONTH(O249)=4,"AVRIL",IF(MONTH(O249)=5,"MAI",IF(MONTH(O249)=6,"JUIN",IF(MONTH(O249)=7,"JUILLET",IF(MONTH(O249)=8,"AOUT",IF(MONTH(O249)=9,"SEPTEMBRE",IF(MONTH(O249)=10,"OCTOBRE",IF(MONTH(4)=11,"NOVEMBRE",IF(MONTH(#REF!)=12,"DECEMBRE"))))))))))))</f>
        <v>JUILLET</v>
      </c>
      <c r="T249" s="252" t="e">
        <f>YEAR(#REF!)</f>
        <v>#REF!</v>
      </c>
      <c r="U2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49" s="232" t="e">
        <f>YEAR(#REF!)</f>
        <v>#REF!</v>
      </c>
      <c r="W24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49" s="25"/>
      <c r="Y249" s="407"/>
      <c r="Z249" s="190"/>
      <c r="AA249" s="190"/>
      <c r="GA249" s="68"/>
    </row>
    <row r="250" spans="1:183" s="67" customFormat="1" ht="74.150000000000006" customHeight="1" x14ac:dyDescent="0.35">
      <c r="A250" s="67" t="s">
        <v>2495</v>
      </c>
      <c r="B250" s="255" t="s">
        <v>351</v>
      </c>
      <c r="C250" s="405" t="s">
        <v>50</v>
      </c>
      <c r="D250" s="406" t="s">
        <v>51</v>
      </c>
      <c r="E250" s="14" t="s">
        <v>499</v>
      </c>
      <c r="F250" s="12" t="s">
        <v>500</v>
      </c>
      <c r="G250" s="264">
        <v>1217718.49</v>
      </c>
      <c r="H250" s="389">
        <v>1051390</v>
      </c>
      <c r="I250" s="277">
        <v>0.72007561418693344</v>
      </c>
      <c r="J250" s="15">
        <v>635391.93999999994</v>
      </c>
      <c r="K250" s="15">
        <v>112127.99</v>
      </c>
      <c r="L250" s="15">
        <v>9560.3700000000008</v>
      </c>
      <c r="M250" s="15">
        <v>0</v>
      </c>
      <c r="N250" s="15">
        <v>294309.7</v>
      </c>
      <c r="O250" s="419">
        <v>43223</v>
      </c>
      <c r="P250" s="252" t="e">
        <f>YEAR(#REF!)</f>
        <v>#REF!</v>
      </c>
      <c r="Q2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0" s="252">
        <f>YEAR(O250)</f>
        <v>2018</v>
      </c>
      <c r="S250" s="252" t="str">
        <f>IF(MONTH(O250)=1,"JANVIER",IF(MONTH(O250)=2,"FEVRIER",IF(MONTH(O250)=3,"MARS",IF(MONTH(O250)=4,"AVRIL",IF(MONTH(O250)=5,"MAI",IF(MONTH(O250)=6,"JUIN",IF(MONTH(O250)=7,"JUILLET",IF(MONTH(O250)=8,"AOUT",IF(MONTH(O250)=9,"SEPTEMBRE",IF(MONTH(O250)=10,"OCTOBRE",IF(MONTH(4)=11,"NOVEMBRE",IF(MONTH(#REF!)=12,"DECEMBRE"))))))))))))</f>
        <v>MAI</v>
      </c>
      <c r="T250" s="252" t="e">
        <f>YEAR(#REF!)</f>
        <v>#REF!</v>
      </c>
      <c r="U2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0" s="232" t="e">
        <f>YEAR(#REF!)</f>
        <v>#REF!</v>
      </c>
      <c r="W25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50" s="368"/>
      <c r="Y250" s="407"/>
      <c r="Z250" s="190"/>
      <c r="AA250" s="190"/>
      <c r="GA250" s="68"/>
    </row>
    <row r="251" spans="1:183" s="67" customFormat="1" ht="114.9" customHeight="1" x14ac:dyDescent="0.35">
      <c r="A251" s="67" t="s">
        <v>2495</v>
      </c>
      <c r="B251" s="255" t="s">
        <v>351</v>
      </c>
      <c r="C251" s="405" t="s">
        <v>50</v>
      </c>
      <c r="D251" s="406" t="s">
        <v>51</v>
      </c>
      <c r="E251" s="14" t="s">
        <v>501</v>
      </c>
      <c r="F251" s="12" t="s">
        <v>399</v>
      </c>
      <c r="G251" s="365">
        <v>921561.1</v>
      </c>
      <c r="H251" s="250">
        <v>883681.45</v>
      </c>
      <c r="I251" s="277">
        <v>0.71158193939682668</v>
      </c>
      <c r="J251" s="250">
        <v>492253.41</v>
      </c>
      <c r="K251" s="250">
        <v>86868.25</v>
      </c>
      <c r="L251" s="250">
        <v>0</v>
      </c>
      <c r="M251" s="250">
        <v>49690.1</v>
      </c>
      <c r="N251" s="250">
        <v>254869.69</v>
      </c>
      <c r="O251" s="419">
        <v>43564</v>
      </c>
      <c r="P251" s="252" t="e">
        <f>YEAR(#REF!)</f>
        <v>#REF!</v>
      </c>
      <c r="Q2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1" s="252">
        <f>YEAR(O251)</f>
        <v>2019</v>
      </c>
      <c r="S251" s="252" t="str">
        <f>IF(MONTH(O251)=1,"JANVIER",IF(MONTH(O251)=2,"FEVRIER",IF(MONTH(O251)=3,"MARS",IF(MONTH(O251)=4,"AVRIL",IF(MONTH(O251)=5,"MAI",IF(MONTH(O251)=6,"JUIN",IF(MONTH(O251)=7,"JUILLET",IF(MONTH(O251)=8,"AOUT",IF(MONTH(O251)=9,"SEPTEMBRE",IF(MONTH(O251)=10,"OCTOBRE",IF(MONTH(4)=11,"NOVEMBRE",IF(MONTH(#REF!)=12,"DECEMBRE"))))))))))))</f>
        <v>AVRIL</v>
      </c>
      <c r="T251" s="252" t="e">
        <f>YEAR(#REF!)</f>
        <v>#REF!</v>
      </c>
      <c r="U2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1" s="252" t="e">
        <f>YEAR(#REF!)</f>
        <v>#REF!</v>
      </c>
      <c r="W2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51" s="25"/>
      <c r="Y251" s="407"/>
      <c r="Z251" s="190"/>
      <c r="AA251" s="190"/>
      <c r="GA251" s="68"/>
    </row>
    <row r="252" spans="1:183" s="67" customFormat="1" ht="77.400000000000006" customHeight="1" x14ac:dyDescent="0.35">
      <c r="A252" s="67" t="s">
        <v>2495</v>
      </c>
      <c r="B252" s="255" t="s">
        <v>351</v>
      </c>
      <c r="C252" s="405" t="s">
        <v>50</v>
      </c>
      <c r="D252" s="406" t="s">
        <v>51</v>
      </c>
      <c r="E252" s="14" t="s">
        <v>502</v>
      </c>
      <c r="F252" s="25" t="s">
        <v>479</v>
      </c>
      <c r="G252" s="15">
        <v>28630</v>
      </c>
      <c r="H252" s="389">
        <v>28630</v>
      </c>
      <c r="I252" s="277">
        <v>0.75</v>
      </c>
      <c r="J252" s="264">
        <v>17818.12</v>
      </c>
      <c r="K252" s="15">
        <v>3144.38</v>
      </c>
      <c r="L252" s="264">
        <v>510</v>
      </c>
      <c r="M252" s="15">
        <v>0</v>
      </c>
      <c r="N252" s="15">
        <v>7157.5</v>
      </c>
      <c r="O252" s="166"/>
      <c r="P252" s="252" t="e">
        <f>YEAR(#REF!)</f>
        <v>#REF!</v>
      </c>
      <c r="Q2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2" s="252">
        <f>YEAR(O252)</f>
        <v>1900</v>
      </c>
      <c r="S252" s="252" t="str">
        <f>IF(MONTH(O252)=1,"JANVIER",IF(MONTH(O252)=2,"FEVRIER",IF(MONTH(O252)=3,"MARS",IF(MONTH(O252)=4,"AVRIL",IF(MONTH(O252)=5,"MAI",IF(MONTH(O252)=6,"JUIN",IF(MONTH(O252)=7,"JUILLET",IF(MONTH(O252)=8,"AOUT",IF(MONTH(O252)=9,"SEPTEMBRE",IF(MONTH(O252)=10,"OCTOBRE",IF(MONTH(4)=11,"NOVEMBRE",IF(MONTH(#REF!)=12,"DECEMBRE"))))))))))))</f>
        <v>JANVIER</v>
      </c>
      <c r="T252" s="252" t="e">
        <f>YEAR(#REF!)</f>
        <v>#REF!</v>
      </c>
      <c r="U2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2" s="317" t="s">
        <v>27</v>
      </c>
      <c r="W252" s="317" t="s">
        <v>27</v>
      </c>
      <c r="X252" s="368"/>
      <c r="Y252" s="407"/>
      <c r="Z252" s="190"/>
      <c r="AA252" s="190"/>
      <c r="GA252" s="68"/>
    </row>
    <row r="253" spans="1:183" s="67" customFormat="1" ht="84" customHeight="1" x14ac:dyDescent="0.35">
      <c r="A253" s="67" t="s">
        <v>2495</v>
      </c>
      <c r="B253" s="255" t="s">
        <v>351</v>
      </c>
      <c r="C253" s="405" t="s">
        <v>50</v>
      </c>
      <c r="D253" s="406" t="s">
        <v>51</v>
      </c>
      <c r="E253" s="287" t="s">
        <v>503</v>
      </c>
      <c r="F253" s="25" t="s">
        <v>504</v>
      </c>
      <c r="G253" s="15">
        <v>123797.05</v>
      </c>
      <c r="H253" s="389">
        <v>74784.55</v>
      </c>
      <c r="I253" s="277">
        <v>0.57151751264131423</v>
      </c>
      <c r="J253" s="15">
        <v>35193.800000000003</v>
      </c>
      <c r="K253" s="15">
        <v>6210.68</v>
      </c>
      <c r="L253" s="15">
        <v>0</v>
      </c>
      <c r="M253" s="15">
        <v>1336.2</v>
      </c>
      <c r="N253" s="15">
        <v>32043.87</v>
      </c>
      <c r="O253" s="419">
        <v>43077</v>
      </c>
      <c r="P253" s="252" t="e">
        <f>YEAR(#REF!)</f>
        <v>#REF!</v>
      </c>
      <c r="Q2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3" s="252">
        <f>YEAR(O253)</f>
        <v>2017</v>
      </c>
      <c r="S253" s="252" t="e">
        <f>IF(MONTH(O253)=1,"JANVIER",IF(MONTH(O253)=2,"FEVRIER",IF(MONTH(O253)=3,"MARS",IF(MONTH(O253)=4,"AVRIL",IF(MONTH(O253)=5,"MAI",IF(MONTH(O253)=6,"JUIN",IF(MONTH(O253)=7,"JUILLET",IF(MONTH(O253)=8,"AOUT",IF(MONTH(O253)=9,"SEPTEMBRE",IF(MONTH(O253)=10,"OCTOBRE",IF(MONTH(4)=11,"NOVEMBRE",IF(MONTH(#REF!)=12,"DECEMBRE"))))))))))))</f>
        <v>#REF!</v>
      </c>
      <c r="T253" s="252" t="e">
        <f>YEAR(#REF!)</f>
        <v>#REF!</v>
      </c>
      <c r="U2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3" s="222" t="s">
        <v>27</v>
      </c>
      <c r="W253" s="222" t="s">
        <v>27</v>
      </c>
      <c r="X253" s="368"/>
      <c r="Y253" s="407"/>
      <c r="Z253" s="190"/>
      <c r="AA253" s="190"/>
      <c r="GA253" s="68"/>
    </row>
    <row r="254" spans="1:183" s="67" customFormat="1" ht="77.150000000000006" customHeight="1" x14ac:dyDescent="0.35">
      <c r="A254" s="67" t="s">
        <v>2495</v>
      </c>
      <c r="B254" s="255" t="s">
        <v>351</v>
      </c>
      <c r="C254" s="405" t="s">
        <v>50</v>
      </c>
      <c r="D254" s="406" t="s">
        <v>51</v>
      </c>
      <c r="E254" s="14" t="s">
        <v>505</v>
      </c>
      <c r="F254" s="12" t="s">
        <v>443</v>
      </c>
      <c r="G254" s="264">
        <v>569966</v>
      </c>
      <c r="H254" s="250">
        <v>302246.25</v>
      </c>
      <c r="I254" s="277">
        <v>0.70810847115555609</v>
      </c>
      <c r="J254" s="264">
        <v>181919.66</v>
      </c>
      <c r="K254" s="264">
        <v>32103.47</v>
      </c>
      <c r="L254" s="264">
        <v>0</v>
      </c>
      <c r="M254" s="250">
        <v>0</v>
      </c>
      <c r="N254" s="264">
        <v>88223.12</v>
      </c>
      <c r="O254" s="419">
        <v>43402</v>
      </c>
      <c r="P254" s="252" t="e">
        <f>YEAR(#REF!)</f>
        <v>#REF!</v>
      </c>
      <c r="Q2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4" s="252">
        <f>YEAR(O254)</f>
        <v>2018</v>
      </c>
      <c r="S254" s="252" t="str">
        <f>IF(MONTH(O254)=1,"JANVIER",IF(MONTH(O254)=2,"FEVRIER",IF(MONTH(O254)=3,"MARS",IF(MONTH(O254)=4,"AVRIL",IF(MONTH(O254)=5,"MAI",IF(MONTH(O254)=6,"JUIN",IF(MONTH(O254)=7,"JUILLET",IF(MONTH(O254)=8,"AOUT",IF(MONTH(O254)=9,"SEPTEMBRE",IF(MONTH(O254)=10,"OCTOBRE",IF(MONTH(4)=11,"NOVEMBRE",IF(MONTH(#REF!)=12,"DECEMBRE"))))))))))))</f>
        <v>OCTOBRE</v>
      </c>
      <c r="T254" s="252" t="e">
        <f>YEAR(#REF!)</f>
        <v>#REF!</v>
      </c>
      <c r="U2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4" s="252" t="e">
        <f>YEAR(#REF!)</f>
        <v>#REF!</v>
      </c>
      <c r="W2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54" s="25"/>
      <c r="Y254" s="407"/>
      <c r="Z254" s="190"/>
      <c r="AA254" s="190"/>
      <c r="GA254" s="68"/>
    </row>
    <row r="255" spans="1:183" s="67" customFormat="1" ht="75" customHeight="1" x14ac:dyDescent="0.35">
      <c r="A255" s="67" t="s">
        <v>2495</v>
      </c>
      <c r="B255" s="255" t="s">
        <v>351</v>
      </c>
      <c r="C255" s="405" t="s">
        <v>50</v>
      </c>
      <c r="D255" s="406" t="s">
        <v>51</v>
      </c>
      <c r="E255" s="14" t="s">
        <v>506</v>
      </c>
      <c r="F255" s="25" t="s">
        <v>507</v>
      </c>
      <c r="G255" s="15"/>
      <c r="H255" s="389">
        <v>86293.39</v>
      </c>
      <c r="I255" s="277">
        <v>0.74999997102906724</v>
      </c>
      <c r="J255" s="264">
        <v>55012.03</v>
      </c>
      <c r="K255" s="15">
        <v>0</v>
      </c>
      <c r="L255" s="264">
        <v>9708.01</v>
      </c>
      <c r="M255" s="15">
        <v>0</v>
      </c>
      <c r="N255" s="15">
        <v>21573.35</v>
      </c>
      <c r="O255" s="166"/>
      <c r="P255" s="252" t="e">
        <f>YEAR(#REF!)</f>
        <v>#REF!</v>
      </c>
      <c r="Q2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5" s="252">
        <f>YEAR(O255)</f>
        <v>1900</v>
      </c>
      <c r="S255" s="252" t="str">
        <f>IF(MONTH(O255)=1,"JANVIER",IF(MONTH(O255)=2,"FEVRIER",IF(MONTH(O255)=3,"MARS",IF(MONTH(O255)=4,"AVRIL",IF(MONTH(O255)=5,"MAI",IF(MONTH(O255)=6,"JUIN",IF(MONTH(O255)=7,"JUILLET",IF(MONTH(O255)=8,"AOUT",IF(MONTH(O255)=9,"SEPTEMBRE",IF(MONTH(O255)=10,"OCTOBRE",IF(MONTH(4)=11,"NOVEMBRE",IF(MONTH(#REF!)=12,"DECEMBRE"))))))))))))</f>
        <v>JANVIER</v>
      </c>
      <c r="T255" s="252" t="e">
        <f>YEAR(#REF!)</f>
        <v>#REF!</v>
      </c>
      <c r="U2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5" s="317" t="s">
        <v>27</v>
      </c>
      <c r="W255" s="317" t="s">
        <v>27</v>
      </c>
      <c r="X255" s="368"/>
      <c r="Y255" s="407"/>
      <c r="Z255" s="190"/>
      <c r="AA255" s="190"/>
      <c r="GA255" s="68"/>
    </row>
    <row r="256" spans="1:183" s="67" customFormat="1" ht="54.65" customHeight="1" x14ac:dyDescent="0.35">
      <c r="A256" s="67" t="s">
        <v>2495</v>
      </c>
      <c r="B256" s="255" t="s">
        <v>351</v>
      </c>
      <c r="C256" s="405" t="s">
        <v>50</v>
      </c>
      <c r="D256" s="406" t="s">
        <v>51</v>
      </c>
      <c r="E256" s="14" t="s">
        <v>508</v>
      </c>
      <c r="F256" s="25" t="s">
        <v>509</v>
      </c>
      <c r="G256" s="15"/>
      <c r="H256" s="389">
        <v>73365.25</v>
      </c>
      <c r="I256" s="277">
        <v>0.50000006815215647</v>
      </c>
      <c r="J256" s="264">
        <v>31180.23</v>
      </c>
      <c r="K256" s="15">
        <v>0</v>
      </c>
      <c r="L256" s="264">
        <v>5502.4</v>
      </c>
      <c r="M256" s="15">
        <v>0</v>
      </c>
      <c r="N256" s="15">
        <v>36682.620000000003</v>
      </c>
      <c r="O256" s="166"/>
      <c r="P256" s="252" t="e">
        <f>YEAR(#REF!)</f>
        <v>#REF!</v>
      </c>
      <c r="Q2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6" s="252">
        <f>YEAR(O256)</f>
        <v>1900</v>
      </c>
      <c r="S256" s="252" t="str">
        <f>IF(MONTH(O256)=1,"JANVIER",IF(MONTH(O256)=2,"FEVRIER",IF(MONTH(O256)=3,"MARS",IF(MONTH(O256)=4,"AVRIL",IF(MONTH(O256)=5,"MAI",IF(MONTH(O256)=6,"JUIN",IF(MONTH(O256)=7,"JUILLET",IF(MONTH(O256)=8,"AOUT",IF(MONTH(O256)=9,"SEPTEMBRE",IF(MONTH(O256)=10,"OCTOBRE",IF(MONTH(4)=11,"NOVEMBRE",IF(MONTH(#REF!)=12,"DECEMBRE"))))))))))))</f>
        <v>JANVIER</v>
      </c>
      <c r="T256" s="252" t="e">
        <f>YEAR(#REF!)</f>
        <v>#REF!</v>
      </c>
      <c r="U2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6" s="317" t="s">
        <v>27</v>
      </c>
      <c r="W256" s="317" t="s">
        <v>27</v>
      </c>
      <c r="X256" s="368"/>
      <c r="Y256" s="407"/>
      <c r="Z256" s="190"/>
      <c r="AA256" s="190"/>
      <c r="GA256" s="68"/>
    </row>
    <row r="257" spans="1:183" s="67" customFormat="1" ht="53.4" customHeight="1" x14ac:dyDescent="0.35">
      <c r="A257" s="67" t="s">
        <v>2495</v>
      </c>
      <c r="B257" s="255" t="s">
        <v>351</v>
      </c>
      <c r="C257" s="405" t="s">
        <v>50</v>
      </c>
      <c r="D257" s="406" t="s">
        <v>51</v>
      </c>
      <c r="E257" s="14" t="s">
        <v>510</v>
      </c>
      <c r="F257" s="25" t="s">
        <v>422</v>
      </c>
      <c r="G257" s="15"/>
      <c r="H257" s="389">
        <v>89138.4</v>
      </c>
      <c r="I257" s="277">
        <v>0.52566234080934826</v>
      </c>
      <c r="J257" s="250">
        <v>39828.19</v>
      </c>
      <c r="K257" s="250">
        <v>0</v>
      </c>
      <c r="L257" s="250">
        <v>7028.51</v>
      </c>
      <c r="M257" s="250">
        <v>0</v>
      </c>
      <c r="N257" s="426">
        <v>42281.7</v>
      </c>
      <c r="O257" s="419">
        <v>42500</v>
      </c>
      <c r="P257" s="252" t="e">
        <f>YEAR(#REF!)</f>
        <v>#REF!</v>
      </c>
      <c r="Q2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7" s="252">
        <f>YEAR(O257)</f>
        <v>2016</v>
      </c>
      <c r="S257" s="252" t="str">
        <f>IF(MONTH(O257)=1,"JANVIER",IF(MONTH(O257)=2,"FEVRIER",IF(MONTH(O257)=3,"MARS",IF(MONTH(O257)=4,"AVRIL",IF(MONTH(O257)=5,"MAI",IF(MONTH(O257)=6,"JUIN",IF(MONTH(O257)=7,"JUILLET",IF(MONTH(O257)=8,"AOUT",IF(MONTH(O257)=9,"SEPTEMBRE",IF(MONTH(O257)=10,"OCTOBRE",IF(MONTH(4)=11,"NOVEMBRE",IF(MONTH(#REF!)=12,"DECEMBRE"))))))))))))</f>
        <v>MAI</v>
      </c>
      <c r="T257" s="252" t="e">
        <f>YEAR(#REF!)</f>
        <v>#REF!</v>
      </c>
      <c r="U2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7" s="222" t="s">
        <v>27</v>
      </c>
      <c r="W257" s="222" t="s">
        <v>27</v>
      </c>
      <c r="X257" s="368"/>
      <c r="Y257" s="407"/>
      <c r="Z257" s="190"/>
      <c r="AA257" s="190"/>
      <c r="GA257" s="68"/>
    </row>
    <row r="258" spans="1:183" s="67" customFormat="1" ht="62.4" customHeight="1" x14ac:dyDescent="0.35">
      <c r="A258" s="67" t="s">
        <v>2495</v>
      </c>
      <c r="B258" s="255" t="s">
        <v>351</v>
      </c>
      <c r="C258" s="405" t="s">
        <v>50</v>
      </c>
      <c r="D258" s="406" t="s">
        <v>51</v>
      </c>
      <c r="E258" s="14" t="s">
        <v>511</v>
      </c>
      <c r="F258" s="25" t="s">
        <v>512</v>
      </c>
      <c r="G258" s="15"/>
      <c r="H258" s="389">
        <v>430864.85000000003</v>
      </c>
      <c r="I258" s="277">
        <v>0.64999999419771648</v>
      </c>
      <c r="J258" s="15">
        <v>158095.42000000001</v>
      </c>
      <c r="K258" s="250">
        <v>0</v>
      </c>
      <c r="L258" s="15">
        <v>42757.33</v>
      </c>
      <c r="M258" s="15">
        <v>79209.399999999994</v>
      </c>
      <c r="N258" s="15">
        <v>150802.70000000001</v>
      </c>
      <c r="O258" s="130"/>
      <c r="P258" s="252" t="e">
        <f>YEAR(#REF!)</f>
        <v>#REF!</v>
      </c>
      <c r="Q2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8" s="252">
        <f>YEAR(O258)</f>
        <v>1900</v>
      </c>
      <c r="S258" s="252" t="str">
        <f>IF(MONTH(O258)=1,"JANVIER",IF(MONTH(O258)=2,"FEVRIER",IF(MONTH(O258)=3,"MARS",IF(MONTH(O258)=4,"AVRIL",IF(MONTH(O258)=5,"MAI",IF(MONTH(O258)=6,"JUIN",IF(MONTH(O258)=7,"JUILLET",IF(MONTH(O258)=8,"AOUT",IF(MONTH(O258)=9,"SEPTEMBRE",IF(MONTH(O258)=10,"OCTOBRE",IF(MONTH(4)=11,"NOVEMBRE",IF(MONTH(#REF!)=12,"DECEMBRE"))))))))))))</f>
        <v>JANVIER</v>
      </c>
      <c r="T258" s="252" t="e">
        <f>YEAR(#REF!)</f>
        <v>#REF!</v>
      </c>
      <c r="U2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8" s="252" t="e">
        <f>YEAR(#REF!)</f>
        <v>#REF!</v>
      </c>
      <c r="W2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58" s="368"/>
      <c r="Y258" s="407"/>
      <c r="Z258" s="190"/>
      <c r="AA258" s="190"/>
      <c r="GA258" s="68"/>
    </row>
    <row r="259" spans="1:183" s="67" customFormat="1" ht="79.5" customHeight="1" x14ac:dyDescent="0.35">
      <c r="A259" s="67" t="s">
        <v>2495</v>
      </c>
      <c r="B259" s="255" t="s">
        <v>351</v>
      </c>
      <c r="C259" s="405" t="s">
        <v>50</v>
      </c>
      <c r="D259" s="406" t="s">
        <v>51</v>
      </c>
      <c r="E259" s="14" t="s">
        <v>513</v>
      </c>
      <c r="F259" s="12" t="s">
        <v>514</v>
      </c>
      <c r="G259" s="15">
        <v>154317</v>
      </c>
      <c r="H259" s="389">
        <v>65997</v>
      </c>
      <c r="I259" s="277">
        <v>0.75</v>
      </c>
      <c r="J259" s="15">
        <v>42073.08</v>
      </c>
      <c r="K259" s="15">
        <v>7424.67</v>
      </c>
      <c r="L259" s="15">
        <v>0</v>
      </c>
      <c r="M259" s="15">
        <v>0</v>
      </c>
      <c r="N259" s="15">
        <v>16499.25</v>
      </c>
      <c r="O259" s="11">
        <v>43284</v>
      </c>
      <c r="P259" s="252" t="e">
        <f>YEAR(#REF!)</f>
        <v>#REF!</v>
      </c>
      <c r="Q2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59" s="252">
        <f>YEAR(O259)</f>
        <v>2018</v>
      </c>
      <c r="S259" s="252" t="str">
        <f>IF(MONTH(O259)=1,"JANVIER",IF(MONTH(O259)=2,"FEVRIER",IF(MONTH(O259)=3,"MARS",IF(MONTH(O259)=4,"AVRIL",IF(MONTH(O259)=5,"MAI",IF(MONTH(O259)=6,"JUIN",IF(MONTH(O259)=7,"JUILLET",IF(MONTH(O259)=8,"AOUT",IF(MONTH(O259)=9,"SEPTEMBRE",IF(MONTH(O259)=10,"OCTOBRE",IF(MONTH(4)=11,"NOVEMBRE",IF(MONTH(#REF!)=12,"DECEMBRE"))))))))))))</f>
        <v>JUILLET</v>
      </c>
      <c r="T259" s="252" t="e">
        <f>YEAR(#REF!)</f>
        <v>#REF!</v>
      </c>
      <c r="U2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59" s="252" t="e">
        <f>YEAR(#REF!)</f>
        <v>#REF!</v>
      </c>
      <c r="W2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59" s="25"/>
      <c r="Y259" s="407"/>
      <c r="Z259" s="190"/>
      <c r="AA259" s="190"/>
      <c r="GA259" s="68"/>
    </row>
    <row r="260" spans="1:183" s="67" customFormat="1" ht="61.5" customHeight="1" x14ac:dyDescent="0.35">
      <c r="A260" s="67" t="s">
        <v>2495</v>
      </c>
      <c r="B260" s="255" t="s">
        <v>351</v>
      </c>
      <c r="C260" s="405" t="s">
        <v>50</v>
      </c>
      <c r="D260" s="406" t="s">
        <v>51</v>
      </c>
      <c r="E260" s="14" t="s">
        <v>515</v>
      </c>
      <c r="F260" s="25" t="s">
        <v>516</v>
      </c>
      <c r="G260" s="15">
        <v>50514.73</v>
      </c>
      <c r="H260" s="389">
        <v>45760.55</v>
      </c>
      <c r="I260" s="277">
        <v>0.58112894185056774</v>
      </c>
      <c r="J260" s="15">
        <v>22603.86</v>
      </c>
      <c r="K260" s="15">
        <v>0</v>
      </c>
      <c r="L260" s="15">
        <v>3988.92</v>
      </c>
      <c r="M260" s="15">
        <v>0</v>
      </c>
      <c r="N260" s="15">
        <v>19167.77</v>
      </c>
      <c r="O260" s="11">
        <v>42983</v>
      </c>
      <c r="P260" s="252" t="e">
        <f>YEAR(#REF!)</f>
        <v>#REF!</v>
      </c>
      <c r="Q2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0" s="252">
        <f>YEAR(O260)</f>
        <v>2017</v>
      </c>
      <c r="S260" s="252" t="str">
        <f>IF(MONTH(O260)=1,"JANVIER",IF(MONTH(O260)=2,"FEVRIER",IF(MONTH(O260)=3,"MARS",IF(MONTH(O260)=4,"AVRIL",IF(MONTH(O260)=5,"MAI",IF(MONTH(O260)=6,"JUIN",IF(MONTH(O260)=7,"JUILLET",IF(MONTH(O260)=8,"AOUT",IF(MONTH(O260)=9,"SEPTEMBRE",IF(MONTH(O260)=10,"OCTOBRE",IF(MONTH(4)=11,"NOVEMBRE",IF(MONTH(#REF!)=12,"DECEMBRE"))))))))))))</f>
        <v>SEPTEMBRE</v>
      </c>
      <c r="T260" s="252" t="e">
        <f>YEAR(#REF!)</f>
        <v>#REF!</v>
      </c>
      <c r="U2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0" s="222" t="s">
        <v>27</v>
      </c>
      <c r="W260" s="222" t="s">
        <v>27</v>
      </c>
      <c r="X260" s="368"/>
      <c r="Y260" s="407"/>
      <c r="Z260" s="190"/>
      <c r="AA260" s="190"/>
      <c r="GA260" s="68"/>
    </row>
    <row r="261" spans="1:183" s="67" customFormat="1" ht="48.65" customHeight="1" x14ac:dyDescent="0.35">
      <c r="A261" s="67" t="s">
        <v>2495</v>
      </c>
      <c r="B261" s="255" t="s">
        <v>351</v>
      </c>
      <c r="C261" s="405" t="s">
        <v>50</v>
      </c>
      <c r="D261" s="406" t="s">
        <v>51</v>
      </c>
      <c r="E261" s="14" t="s">
        <v>517</v>
      </c>
      <c r="F261" s="25" t="s">
        <v>375</v>
      </c>
      <c r="G261" s="15">
        <v>6923.38</v>
      </c>
      <c r="H261" s="389">
        <v>6923.38</v>
      </c>
      <c r="I261" s="277">
        <v>0.75000072219060632</v>
      </c>
      <c r="J261" s="264">
        <v>4413.6499999999996</v>
      </c>
      <c r="K261" s="15">
        <v>778.89</v>
      </c>
      <c r="L261" s="264">
        <v>0</v>
      </c>
      <c r="M261" s="15">
        <v>0</v>
      </c>
      <c r="N261" s="15">
        <v>1730.84</v>
      </c>
      <c r="O261" s="130"/>
      <c r="P261" s="252" t="e">
        <f>YEAR(#REF!)</f>
        <v>#REF!</v>
      </c>
      <c r="Q2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1" s="252">
        <f>YEAR(O261)</f>
        <v>1900</v>
      </c>
      <c r="S261" s="252" t="str">
        <f>IF(MONTH(O261)=1,"JANVIER",IF(MONTH(O261)=2,"FEVRIER",IF(MONTH(O261)=3,"MARS",IF(MONTH(O261)=4,"AVRIL",IF(MONTH(O261)=5,"MAI",IF(MONTH(O261)=6,"JUIN",IF(MONTH(O261)=7,"JUILLET",IF(MONTH(O261)=8,"AOUT",IF(MONTH(O261)=9,"SEPTEMBRE",IF(MONTH(O261)=10,"OCTOBRE",IF(MONTH(4)=11,"NOVEMBRE",IF(MONTH(#REF!)=12,"DECEMBRE"))))))))))))</f>
        <v>JANVIER</v>
      </c>
      <c r="T261" s="252" t="e">
        <f>YEAR(#REF!)</f>
        <v>#REF!</v>
      </c>
      <c r="U2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1" s="317" t="s">
        <v>27</v>
      </c>
      <c r="W261" s="317" t="s">
        <v>27</v>
      </c>
      <c r="X261" s="368"/>
      <c r="Y261" s="407"/>
      <c r="Z261" s="190"/>
      <c r="AA261" s="190"/>
      <c r="GA261" s="68"/>
    </row>
    <row r="262" spans="1:183" s="67" customFormat="1" ht="57.65" customHeight="1" x14ac:dyDescent="0.35">
      <c r="A262" s="67" t="s">
        <v>2495</v>
      </c>
      <c r="B262" s="255" t="s">
        <v>351</v>
      </c>
      <c r="C262" s="405" t="s">
        <v>50</v>
      </c>
      <c r="D262" s="406" t="s">
        <v>51</v>
      </c>
      <c r="E262" s="14" t="s">
        <v>518</v>
      </c>
      <c r="F262" s="25" t="s">
        <v>519</v>
      </c>
      <c r="G262" s="15"/>
      <c r="H262" s="389">
        <v>79596.299999999988</v>
      </c>
      <c r="I262" s="277">
        <v>0.5</v>
      </c>
      <c r="J262" s="250">
        <v>33828.42</v>
      </c>
      <c r="K262" s="250">
        <v>0</v>
      </c>
      <c r="L262" s="250">
        <v>5969.73</v>
      </c>
      <c r="M262" s="250">
        <v>0</v>
      </c>
      <c r="N262" s="426">
        <v>39798.15</v>
      </c>
      <c r="O262" s="13"/>
      <c r="P262" s="252" t="e">
        <f>YEAR(#REF!)</f>
        <v>#REF!</v>
      </c>
      <c r="Q2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2" s="252">
        <f>YEAR(O262)</f>
        <v>1900</v>
      </c>
      <c r="S262" s="252" t="str">
        <f>IF(MONTH(O262)=1,"JANVIER",IF(MONTH(O262)=2,"FEVRIER",IF(MONTH(O262)=3,"MARS",IF(MONTH(O262)=4,"AVRIL",IF(MONTH(O262)=5,"MAI",IF(MONTH(O262)=6,"JUIN",IF(MONTH(O262)=7,"JUILLET",IF(MONTH(O262)=8,"AOUT",IF(MONTH(O262)=9,"SEPTEMBRE",IF(MONTH(O262)=10,"OCTOBRE",IF(MONTH(4)=11,"NOVEMBRE",IF(MONTH(#REF!)=12,"DECEMBRE"))))))))))))</f>
        <v>JANVIER</v>
      </c>
      <c r="T262" s="252" t="e">
        <f>YEAR(#REF!)</f>
        <v>#REF!</v>
      </c>
      <c r="U2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2" s="222" t="s">
        <v>27</v>
      </c>
      <c r="W262" s="222" t="s">
        <v>27</v>
      </c>
      <c r="X262" s="368"/>
      <c r="Y262" s="407"/>
      <c r="Z262" s="190"/>
      <c r="AA262" s="190"/>
      <c r="GA262" s="68"/>
    </row>
    <row r="263" spans="1:183" s="67" customFormat="1" ht="147.65" customHeight="1" x14ac:dyDescent="0.35">
      <c r="A263" s="67" t="s">
        <v>2495</v>
      </c>
      <c r="B263" s="255" t="s">
        <v>351</v>
      </c>
      <c r="C263" s="405" t="s">
        <v>50</v>
      </c>
      <c r="D263" s="406" t="s">
        <v>51</v>
      </c>
      <c r="E263" s="14" t="s">
        <v>520</v>
      </c>
      <c r="F263" s="12" t="s">
        <v>363</v>
      </c>
      <c r="G263" s="264">
        <v>266963.90000000002</v>
      </c>
      <c r="H263" s="250">
        <v>197589.59999999998</v>
      </c>
      <c r="I263" s="277">
        <v>0.58885513205148454</v>
      </c>
      <c r="J263" s="264">
        <v>95864.4</v>
      </c>
      <c r="K263" s="264">
        <v>16917.25</v>
      </c>
      <c r="L263" s="264">
        <v>3570</v>
      </c>
      <c r="M263" s="250">
        <v>0</v>
      </c>
      <c r="N263" s="264">
        <v>81237.95</v>
      </c>
      <c r="O263" s="11">
        <v>43402</v>
      </c>
      <c r="P263" s="252" t="e">
        <f>YEAR(#REF!)</f>
        <v>#REF!</v>
      </c>
      <c r="Q2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3" s="252">
        <f>YEAR(O263)</f>
        <v>2018</v>
      </c>
      <c r="S263" s="252" t="str">
        <f>IF(MONTH(O263)=1,"JANVIER",IF(MONTH(O263)=2,"FEVRIER",IF(MONTH(O263)=3,"MARS",IF(MONTH(O263)=4,"AVRIL",IF(MONTH(O263)=5,"MAI",IF(MONTH(O263)=6,"JUIN",IF(MONTH(O263)=7,"JUILLET",IF(MONTH(O263)=8,"AOUT",IF(MONTH(O263)=9,"SEPTEMBRE",IF(MONTH(O263)=10,"OCTOBRE",IF(MONTH(4)=11,"NOVEMBRE",IF(MONTH(#REF!)=12,"DECEMBRE"))))))))))))</f>
        <v>OCTOBRE</v>
      </c>
      <c r="T263" s="252" t="e">
        <f>YEAR(#REF!)</f>
        <v>#REF!</v>
      </c>
      <c r="U2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3" s="232" t="e">
        <f>YEAR(#REF!)</f>
        <v>#REF!</v>
      </c>
      <c r="W26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63" s="25"/>
      <c r="Y263" s="407"/>
      <c r="Z263" s="190"/>
      <c r="AA263" s="190"/>
      <c r="GA263" s="68"/>
    </row>
    <row r="264" spans="1:183" s="67" customFormat="1" ht="96.9" customHeight="1" x14ac:dyDescent="0.35">
      <c r="A264" s="67" t="s">
        <v>2495</v>
      </c>
      <c r="B264" s="255" t="s">
        <v>351</v>
      </c>
      <c r="C264" s="405" t="s">
        <v>50</v>
      </c>
      <c r="D264" s="406" t="s">
        <v>51</v>
      </c>
      <c r="E264" s="14" t="s">
        <v>521</v>
      </c>
      <c r="F264" s="25" t="s">
        <v>522</v>
      </c>
      <c r="G264" s="15">
        <v>270627.84999999998</v>
      </c>
      <c r="H264" s="389">
        <v>242778.25</v>
      </c>
      <c r="I264" s="277">
        <v>0.66420027329466291</v>
      </c>
      <c r="J264" s="15">
        <v>137065.37</v>
      </c>
      <c r="K264" s="15">
        <v>0</v>
      </c>
      <c r="L264" s="15">
        <v>24188.01</v>
      </c>
      <c r="M264" s="15">
        <v>0</v>
      </c>
      <c r="N264" s="15">
        <v>81524.87</v>
      </c>
      <c r="O264" s="429">
        <v>42983</v>
      </c>
      <c r="P264" s="252" t="e">
        <f>YEAR(#REF!)</f>
        <v>#REF!</v>
      </c>
      <c r="Q2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4" s="252">
        <f>YEAR(O264)</f>
        <v>2017</v>
      </c>
      <c r="S264" s="252" t="str">
        <f>IF(MONTH(O264)=1,"JANVIER",IF(MONTH(O264)=2,"FEVRIER",IF(MONTH(O264)=3,"MARS",IF(MONTH(O264)=4,"AVRIL",IF(MONTH(O264)=5,"MAI",IF(MONTH(O264)=6,"JUIN",IF(MONTH(O264)=7,"JUILLET",IF(MONTH(O264)=8,"AOUT",IF(MONTH(O264)=9,"SEPTEMBRE",IF(MONTH(O264)=10,"OCTOBRE",IF(MONTH(4)=11,"NOVEMBRE",IF(MONTH(#REF!)=12,"DECEMBRE"))))))))))))</f>
        <v>SEPTEMBRE</v>
      </c>
      <c r="T264" s="252" t="e">
        <f>YEAR(#REF!)</f>
        <v>#REF!</v>
      </c>
      <c r="U2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4" s="232" t="e">
        <f>YEAR(#REF!)</f>
        <v>#REF!</v>
      </c>
      <c r="W26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64" s="368"/>
      <c r="Y264" s="407"/>
      <c r="Z264" s="190"/>
      <c r="AA264" s="190"/>
      <c r="GA264" s="68"/>
    </row>
    <row r="265" spans="1:183" s="67" customFormat="1" ht="69.650000000000006" customHeight="1" x14ac:dyDescent="0.35">
      <c r="A265" s="67" t="s">
        <v>2495</v>
      </c>
      <c r="B265" s="255" t="s">
        <v>351</v>
      </c>
      <c r="C265" s="405" t="s">
        <v>50</v>
      </c>
      <c r="D265" s="406" t="s">
        <v>51</v>
      </c>
      <c r="E265" s="14" t="s">
        <v>523</v>
      </c>
      <c r="F265" s="25" t="s">
        <v>524</v>
      </c>
      <c r="G265" s="15"/>
      <c r="H265" s="389">
        <v>40451.65</v>
      </c>
      <c r="I265" s="277">
        <v>0.50000012360435242</v>
      </c>
      <c r="J265" s="250">
        <v>17191.95</v>
      </c>
      <c r="K265" s="250">
        <v>0</v>
      </c>
      <c r="L265" s="250">
        <v>3033.88</v>
      </c>
      <c r="M265" s="250">
        <v>0</v>
      </c>
      <c r="N265" s="426">
        <v>20225.82</v>
      </c>
      <c r="O265" s="13"/>
      <c r="P265" s="252" t="e">
        <f>YEAR(#REF!)</f>
        <v>#REF!</v>
      </c>
      <c r="Q2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5" s="252">
        <f>YEAR(O265)</f>
        <v>1900</v>
      </c>
      <c r="S265" s="252" t="str">
        <f>IF(MONTH(O265)=1,"JANVIER",IF(MONTH(O265)=2,"FEVRIER",IF(MONTH(O265)=3,"MARS",IF(MONTH(O265)=4,"AVRIL",IF(MONTH(O265)=5,"MAI",IF(MONTH(O265)=6,"JUIN",IF(MONTH(O265)=7,"JUILLET",IF(MONTH(O265)=8,"AOUT",IF(MONTH(O265)=9,"SEPTEMBRE",IF(MONTH(O265)=10,"OCTOBRE",IF(MONTH(4)=11,"NOVEMBRE",IF(MONTH(#REF!)=12,"DECEMBRE"))))))))))))</f>
        <v>JANVIER</v>
      </c>
      <c r="T265" s="252" t="e">
        <f>YEAR(#REF!)</f>
        <v>#REF!</v>
      </c>
      <c r="U2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5" s="317" t="s">
        <v>27</v>
      </c>
      <c r="W265" s="317" t="s">
        <v>27</v>
      </c>
      <c r="X265" s="368"/>
      <c r="Y265" s="407"/>
      <c r="Z265" s="190"/>
      <c r="AA265" s="190"/>
      <c r="GA265" s="68"/>
    </row>
    <row r="266" spans="1:183" s="67" customFormat="1" ht="86.4" customHeight="1" x14ac:dyDescent="0.35">
      <c r="A266" s="67" t="s">
        <v>2495</v>
      </c>
      <c r="B266" s="255" t="s">
        <v>351</v>
      </c>
      <c r="C266" s="405" t="s">
        <v>50</v>
      </c>
      <c r="D266" s="406" t="s">
        <v>51</v>
      </c>
      <c r="E266" s="261" t="s">
        <v>525</v>
      </c>
      <c r="F266" s="25" t="s">
        <v>526</v>
      </c>
      <c r="G266" s="250">
        <v>716377.46</v>
      </c>
      <c r="H266" s="250">
        <v>606792.22</v>
      </c>
      <c r="I266" s="277">
        <v>0.75000000824005297</v>
      </c>
      <c r="J266" s="250">
        <v>366510.85</v>
      </c>
      <c r="K266" s="250">
        <v>64678.39</v>
      </c>
      <c r="L266" s="250">
        <v>0</v>
      </c>
      <c r="M266" s="250">
        <v>23904.93</v>
      </c>
      <c r="N266" s="250">
        <v>151698.04999999999</v>
      </c>
      <c r="O266" s="430">
        <v>43709</v>
      </c>
      <c r="P266" s="252" t="e">
        <f>YEAR(#REF!)</f>
        <v>#REF!</v>
      </c>
      <c r="Q2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6" s="252">
        <f>YEAR(O266)</f>
        <v>2019</v>
      </c>
      <c r="S266" s="252" t="str">
        <f>IF(MONTH(O266)=1,"JANVIER",IF(MONTH(O266)=2,"FEVRIER",IF(MONTH(O266)=3,"MARS",IF(MONTH(O266)=4,"AVRIL",IF(MONTH(O266)=5,"MAI",IF(MONTH(O266)=6,"JUIN",IF(MONTH(O266)=7,"JUILLET",IF(MONTH(O266)=8,"AOUT",IF(MONTH(O266)=9,"SEPTEMBRE",IF(MONTH(O266)=10,"OCTOBRE",IF(MONTH(4)=11,"NOVEMBRE",IF(MONTH(#REF!)=12,"DECEMBRE"))))))))))))</f>
        <v>SEPTEMBRE</v>
      </c>
      <c r="T266" s="252" t="e">
        <f>YEAR(#REF!)</f>
        <v>#REF!</v>
      </c>
      <c r="U2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6" s="232" t="e">
        <f>YEAR(#REF!)</f>
        <v>#REF!</v>
      </c>
      <c r="W26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66" s="25"/>
      <c r="Z266" s="190"/>
      <c r="AA266" s="190"/>
      <c r="GA266" s="68"/>
    </row>
    <row r="267" spans="1:183" s="67" customFormat="1" ht="63.65" customHeight="1" x14ac:dyDescent="0.35">
      <c r="A267" s="67" t="s">
        <v>2495</v>
      </c>
      <c r="B267" s="255" t="s">
        <v>351</v>
      </c>
      <c r="C267" s="405" t="s">
        <v>50</v>
      </c>
      <c r="D267" s="406" t="s">
        <v>51</v>
      </c>
      <c r="E267" s="14" t="s">
        <v>527</v>
      </c>
      <c r="F267" s="25" t="s">
        <v>528</v>
      </c>
      <c r="G267" s="15">
        <v>123000</v>
      </c>
      <c r="H267" s="389">
        <v>51390</v>
      </c>
      <c r="I267" s="277">
        <v>0.55925277291301811</v>
      </c>
      <c r="J267" s="264">
        <v>23888.57</v>
      </c>
      <c r="K267" s="15">
        <v>4215.63</v>
      </c>
      <c r="L267" s="264">
        <v>635.79999999999995</v>
      </c>
      <c r="M267" s="15">
        <v>0</v>
      </c>
      <c r="N267" s="15">
        <v>22650</v>
      </c>
      <c r="O267" s="25"/>
      <c r="P267" s="252" t="e">
        <f>YEAR(#REF!)</f>
        <v>#REF!</v>
      </c>
      <c r="Q2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7" s="252">
        <f>YEAR(O267)</f>
        <v>1900</v>
      </c>
      <c r="S267" s="252" t="str">
        <f>IF(MONTH(O267)=1,"JANVIER",IF(MONTH(O267)=2,"FEVRIER",IF(MONTH(O267)=3,"MARS",IF(MONTH(O267)=4,"AVRIL",IF(MONTH(O267)=5,"MAI",IF(MONTH(O267)=6,"JUIN",IF(MONTH(O267)=7,"JUILLET",IF(MONTH(O267)=8,"AOUT",IF(MONTH(O267)=9,"SEPTEMBRE",IF(MONTH(O267)=10,"OCTOBRE",IF(MONTH(4)=11,"NOVEMBRE",IF(MONTH(#REF!)=12,"DECEMBRE"))))))))))))</f>
        <v>JANVIER</v>
      </c>
      <c r="T267" s="252" t="e">
        <f>YEAR(#REF!)</f>
        <v>#REF!</v>
      </c>
      <c r="U2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7" s="222" t="s">
        <v>27</v>
      </c>
      <c r="W267" s="222" t="s">
        <v>27</v>
      </c>
      <c r="X267" s="368"/>
      <c r="Y267" s="407"/>
      <c r="Z267" s="190"/>
      <c r="AA267" s="190"/>
      <c r="GA267" s="68"/>
    </row>
    <row r="268" spans="1:183" s="67" customFormat="1" ht="48.65" customHeight="1" x14ac:dyDescent="0.35">
      <c r="A268" s="67" t="s">
        <v>2495</v>
      </c>
      <c r="B268" s="255" t="s">
        <v>351</v>
      </c>
      <c r="C268" s="405" t="s">
        <v>50</v>
      </c>
      <c r="D268" s="406" t="s">
        <v>51</v>
      </c>
      <c r="E268" s="261" t="s">
        <v>529</v>
      </c>
      <c r="F268" s="25" t="s">
        <v>530</v>
      </c>
      <c r="G268" s="250"/>
      <c r="H268" s="389">
        <v>26793.5</v>
      </c>
      <c r="I268" s="277">
        <v>0.5</v>
      </c>
      <c r="J268" s="250">
        <v>11387.23</v>
      </c>
      <c r="K268" s="250">
        <v>0</v>
      </c>
      <c r="L268" s="250">
        <v>2009.52</v>
      </c>
      <c r="M268" s="250">
        <v>0</v>
      </c>
      <c r="N268" s="250">
        <v>13396.75</v>
      </c>
      <c r="O268" s="13"/>
      <c r="P268" s="252" t="e">
        <f>YEAR(#REF!)</f>
        <v>#REF!</v>
      </c>
      <c r="Q2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8" s="252">
        <f>YEAR(O268)</f>
        <v>1900</v>
      </c>
      <c r="S268" s="252" t="str">
        <f>IF(MONTH(O268)=1,"JANVIER",IF(MONTH(O268)=2,"FEVRIER",IF(MONTH(O268)=3,"MARS",IF(MONTH(O268)=4,"AVRIL",IF(MONTH(O268)=5,"MAI",IF(MONTH(O268)=6,"JUIN",IF(MONTH(O268)=7,"JUILLET",IF(MONTH(O268)=8,"AOUT",IF(MONTH(O268)=9,"SEPTEMBRE",IF(MONTH(O268)=10,"OCTOBRE",IF(MONTH(4)=11,"NOVEMBRE",IF(MONTH(#REF!)=12,"DECEMBRE"))))))))))))</f>
        <v>JANVIER</v>
      </c>
      <c r="T268" s="252" t="e">
        <f>YEAR(#REF!)</f>
        <v>#REF!</v>
      </c>
      <c r="U2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8" s="222" t="s">
        <v>27</v>
      </c>
      <c r="W268" s="222" t="s">
        <v>27</v>
      </c>
      <c r="X268" s="368"/>
      <c r="Y268" s="407"/>
      <c r="Z268" s="190"/>
      <c r="AA268" s="190"/>
      <c r="GA268" s="68"/>
    </row>
    <row r="269" spans="1:183" s="67" customFormat="1" ht="48.65" customHeight="1" x14ac:dyDescent="0.35">
      <c r="A269" s="67" t="s">
        <v>2495</v>
      </c>
      <c r="B269" s="255" t="s">
        <v>351</v>
      </c>
      <c r="C269" s="405" t="s">
        <v>50</v>
      </c>
      <c r="D269" s="406" t="s">
        <v>51</v>
      </c>
      <c r="E269" s="14" t="s">
        <v>531</v>
      </c>
      <c r="F269" s="25" t="s">
        <v>377</v>
      </c>
      <c r="G269" s="15">
        <v>40205.949999999997</v>
      </c>
      <c r="H269" s="389">
        <v>30005.95</v>
      </c>
      <c r="I269" s="277">
        <v>0.55888915365119252</v>
      </c>
      <c r="J269" s="389">
        <v>14254.5</v>
      </c>
      <c r="K269" s="250">
        <v>0</v>
      </c>
      <c r="L269" s="389">
        <v>2515.5</v>
      </c>
      <c r="M269" s="250">
        <v>0</v>
      </c>
      <c r="N269" s="250">
        <v>13235.95</v>
      </c>
      <c r="O269" s="166"/>
      <c r="P269" s="252" t="e">
        <f>YEAR(#REF!)</f>
        <v>#REF!</v>
      </c>
      <c r="Q2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69" s="252">
        <f>YEAR(O269)</f>
        <v>1900</v>
      </c>
      <c r="S269" s="252" t="str">
        <f>IF(MONTH(O269)=1,"JANVIER",IF(MONTH(O269)=2,"FEVRIER",IF(MONTH(O269)=3,"MARS",IF(MONTH(O269)=4,"AVRIL",IF(MONTH(O269)=5,"MAI",IF(MONTH(O269)=6,"JUIN",IF(MONTH(O269)=7,"JUILLET",IF(MONTH(O269)=8,"AOUT",IF(MONTH(O269)=9,"SEPTEMBRE",IF(MONTH(O269)=10,"OCTOBRE",IF(MONTH(4)=11,"NOVEMBRE",IF(MONTH(#REF!)=12,"DECEMBRE"))))))))))))</f>
        <v>JANVIER</v>
      </c>
      <c r="T269" s="252" t="e">
        <f>YEAR(#REF!)</f>
        <v>#REF!</v>
      </c>
      <c r="U2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69" s="222" t="s">
        <v>27</v>
      </c>
      <c r="W269" s="222" t="s">
        <v>27</v>
      </c>
      <c r="X269" s="368"/>
      <c r="Y269" s="407"/>
      <c r="Z269" s="190"/>
      <c r="AA269" s="190"/>
      <c r="GA269" s="68"/>
    </row>
    <row r="270" spans="1:183" s="67" customFormat="1" ht="77.400000000000006" customHeight="1" x14ac:dyDescent="0.35">
      <c r="A270" s="67" t="s">
        <v>2495</v>
      </c>
      <c r="B270" s="255" t="s">
        <v>351</v>
      </c>
      <c r="C270" s="405" t="s">
        <v>50</v>
      </c>
      <c r="D270" s="406" t="s">
        <v>51</v>
      </c>
      <c r="E270" s="14" t="s">
        <v>532</v>
      </c>
      <c r="F270" s="25" t="s">
        <v>533</v>
      </c>
      <c r="G270" s="15">
        <v>170822.87</v>
      </c>
      <c r="H270" s="389">
        <v>42819.96</v>
      </c>
      <c r="I270" s="277">
        <v>0.75</v>
      </c>
      <c r="J270" s="264">
        <v>24929.25</v>
      </c>
      <c r="K270" s="15">
        <v>4399.28</v>
      </c>
      <c r="L270" s="264">
        <v>2786.44</v>
      </c>
      <c r="M270" s="15">
        <v>0</v>
      </c>
      <c r="N270" s="15">
        <v>10704.99</v>
      </c>
      <c r="O270" s="25"/>
      <c r="P270" s="252" t="e">
        <f>YEAR(#REF!)</f>
        <v>#REF!</v>
      </c>
      <c r="Q2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0" s="252">
        <f>YEAR(O270)</f>
        <v>1900</v>
      </c>
      <c r="S270" s="252" t="str">
        <f>IF(MONTH(O270)=1,"JANVIER",IF(MONTH(O270)=2,"FEVRIER",IF(MONTH(O270)=3,"MARS",IF(MONTH(O270)=4,"AVRIL",IF(MONTH(O270)=5,"MAI",IF(MONTH(O270)=6,"JUIN",IF(MONTH(O270)=7,"JUILLET",IF(MONTH(O270)=8,"AOUT",IF(MONTH(O270)=9,"SEPTEMBRE",IF(MONTH(O270)=10,"OCTOBRE",IF(MONTH(4)=11,"NOVEMBRE",IF(MONTH(#REF!)=12,"DECEMBRE"))))))))))))</f>
        <v>JANVIER</v>
      </c>
      <c r="T270" s="252" t="e">
        <f>YEAR(#REF!)</f>
        <v>#REF!</v>
      </c>
      <c r="U2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0" s="252" t="e">
        <f>YEAR(#REF!)</f>
        <v>#REF!</v>
      </c>
      <c r="W2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70" s="368"/>
      <c r="Y270" s="407"/>
      <c r="Z270" s="190"/>
      <c r="AA270" s="190"/>
      <c r="GA270" s="68"/>
    </row>
    <row r="271" spans="1:183" s="67" customFormat="1" ht="84.9" customHeight="1" x14ac:dyDescent="0.35">
      <c r="A271" s="67" t="s">
        <v>2495</v>
      </c>
      <c r="B271" s="255" t="s">
        <v>351</v>
      </c>
      <c r="C271" s="405" t="s">
        <v>50</v>
      </c>
      <c r="D271" s="406" t="s">
        <v>51</v>
      </c>
      <c r="E271" s="14" t="s">
        <v>534</v>
      </c>
      <c r="F271" s="25" t="s">
        <v>452</v>
      </c>
      <c r="G271" s="264">
        <v>166532.1</v>
      </c>
      <c r="H271" s="389">
        <v>70449.799999999988</v>
      </c>
      <c r="I271" s="277">
        <v>0.6415731485398114</v>
      </c>
      <c r="J271" s="250">
        <v>38418.89</v>
      </c>
      <c r="K271" s="250">
        <v>0</v>
      </c>
      <c r="L271" s="250">
        <v>6779.81</v>
      </c>
      <c r="M271" s="250">
        <v>0</v>
      </c>
      <c r="N271" s="264">
        <v>25251.1</v>
      </c>
      <c r="O271" s="11">
        <v>43374</v>
      </c>
      <c r="P271" s="252" t="e">
        <f>YEAR(#REF!)</f>
        <v>#REF!</v>
      </c>
      <c r="Q2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1" s="252">
        <f>YEAR(O271)</f>
        <v>2018</v>
      </c>
      <c r="S271" s="252" t="str">
        <f>IF(MONTH(O271)=1,"JANVIER",IF(MONTH(O271)=2,"FEVRIER",IF(MONTH(O271)=3,"MARS",IF(MONTH(O271)=4,"AVRIL",IF(MONTH(O271)=5,"MAI",IF(MONTH(O271)=6,"JUIN",IF(MONTH(O271)=7,"JUILLET",IF(MONTH(O271)=8,"AOUT",IF(MONTH(O271)=9,"SEPTEMBRE",IF(MONTH(O271)=10,"OCTOBRE",IF(MONTH(4)=11,"NOVEMBRE",IF(MONTH(#REF!)=12,"DECEMBRE"))))))))))))</f>
        <v>OCTOBRE</v>
      </c>
      <c r="T271" s="252" t="e">
        <f>YEAR(#REF!)</f>
        <v>#REF!</v>
      </c>
      <c r="U2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1" s="252" t="e">
        <f>YEAR(#REF!)</f>
        <v>#REF!</v>
      </c>
      <c r="W2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71" s="25"/>
      <c r="Y271" s="407"/>
      <c r="Z271" s="190"/>
      <c r="AA271" s="190"/>
      <c r="GA271" s="68"/>
    </row>
    <row r="272" spans="1:183" s="67" customFormat="1" ht="84.9" customHeight="1" x14ac:dyDescent="0.35">
      <c r="A272" s="67" t="s">
        <v>2495</v>
      </c>
      <c r="B272" s="255" t="s">
        <v>351</v>
      </c>
      <c r="C272" s="405" t="s">
        <v>50</v>
      </c>
      <c r="D272" s="406" t="s">
        <v>51</v>
      </c>
      <c r="E272" s="14" t="s">
        <v>535</v>
      </c>
      <c r="F272" s="25" t="s">
        <v>464</v>
      </c>
      <c r="G272" s="15"/>
      <c r="H272" s="389">
        <v>45407.7</v>
      </c>
      <c r="I272" s="277">
        <v>0.750000110113483</v>
      </c>
      <c r="J272" s="250">
        <v>28947.41</v>
      </c>
      <c r="K272" s="250">
        <v>0</v>
      </c>
      <c r="L272" s="250">
        <v>5108.37</v>
      </c>
      <c r="M272" s="250">
        <v>0</v>
      </c>
      <c r="N272" s="426">
        <v>11351.92</v>
      </c>
      <c r="O272" s="11">
        <v>42500</v>
      </c>
      <c r="P272" s="252" t="e">
        <f>YEAR(#REF!)</f>
        <v>#REF!</v>
      </c>
      <c r="Q2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2" s="252">
        <f>YEAR(O272)</f>
        <v>2016</v>
      </c>
      <c r="S272" s="252" t="str">
        <f>IF(MONTH(O272)=1,"JANVIER",IF(MONTH(O272)=2,"FEVRIER",IF(MONTH(O272)=3,"MARS",IF(MONTH(O272)=4,"AVRIL",IF(MONTH(O272)=5,"MAI",IF(MONTH(O272)=6,"JUIN",IF(MONTH(O272)=7,"JUILLET",IF(MONTH(O272)=8,"AOUT",IF(MONTH(O272)=9,"SEPTEMBRE",IF(MONTH(O272)=10,"OCTOBRE",IF(MONTH(4)=11,"NOVEMBRE",IF(MONTH(#REF!)=12,"DECEMBRE"))))))))))))</f>
        <v>MAI</v>
      </c>
      <c r="T272" s="252" t="e">
        <f>YEAR(#REF!)</f>
        <v>#REF!</v>
      </c>
      <c r="U2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2" s="317" t="s">
        <v>27</v>
      </c>
      <c r="W272" s="317" t="s">
        <v>27</v>
      </c>
      <c r="X272" s="368"/>
      <c r="Y272" s="407"/>
      <c r="Z272" s="190"/>
      <c r="AA272" s="190"/>
      <c r="GA272" s="68"/>
    </row>
    <row r="273" spans="1:183" s="67" customFormat="1" ht="48.65" customHeight="1" x14ac:dyDescent="0.35">
      <c r="A273" s="67" t="s">
        <v>2495</v>
      </c>
      <c r="B273" s="255" t="s">
        <v>351</v>
      </c>
      <c r="C273" s="405" t="s">
        <v>50</v>
      </c>
      <c r="D273" s="406" t="s">
        <v>51</v>
      </c>
      <c r="E273" s="14" t="s">
        <v>536</v>
      </c>
      <c r="F273" s="25" t="s">
        <v>537</v>
      </c>
      <c r="G273" s="15"/>
      <c r="H273" s="389">
        <v>35942.5</v>
      </c>
      <c r="I273" s="277">
        <v>0.5</v>
      </c>
      <c r="J273" s="15">
        <v>15275.56</v>
      </c>
      <c r="K273" s="250">
        <v>0</v>
      </c>
      <c r="L273" s="15">
        <v>2695.69</v>
      </c>
      <c r="M273" s="15">
        <v>0</v>
      </c>
      <c r="N273" s="15">
        <v>17971.25</v>
      </c>
      <c r="O273" s="25"/>
      <c r="P273" s="252" t="e">
        <f>YEAR(#REF!)</f>
        <v>#REF!</v>
      </c>
      <c r="Q2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3" s="252">
        <f>YEAR(O273)</f>
        <v>1900</v>
      </c>
      <c r="S273" s="252" t="str">
        <f>IF(MONTH(O273)=1,"JANVIER",IF(MONTH(O273)=2,"FEVRIER",IF(MONTH(O273)=3,"MARS",IF(MONTH(O273)=4,"AVRIL",IF(MONTH(O273)=5,"MAI",IF(MONTH(O273)=6,"JUIN",IF(MONTH(O273)=7,"JUILLET",IF(MONTH(O273)=8,"AOUT",IF(MONTH(O273)=9,"SEPTEMBRE",IF(MONTH(O273)=10,"OCTOBRE",IF(MONTH(4)=11,"NOVEMBRE",IF(MONTH(#REF!)=12,"DECEMBRE"))))))))))))</f>
        <v>JANVIER</v>
      </c>
      <c r="T273" s="252" t="e">
        <f>YEAR(#REF!)</f>
        <v>#REF!</v>
      </c>
      <c r="U2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3" s="317" t="s">
        <v>27</v>
      </c>
      <c r="W273" s="317" t="s">
        <v>27</v>
      </c>
      <c r="X273" s="368"/>
      <c r="Y273" s="407"/>
      <c r="Z273" s="190"/>
      <c r="AA273" s="190"/>
      <c r="GA273" s="68"/>
    </row>
    <row r="274" spans="1:183" s="67" customFormat="1" ht="48.65" customHeight="1" x14ac:dyDescent="0.35">
      <c r="A274" s="67" t="s">
        <v>2495</v>
      </c>
      <c r="B274" s="255" t="s">
        <v>351</v>
      </c>
      <c r="C274" s="405" t="s">
        <v>50</v>
      </c>
      <c r="D274" s="406" t="s">
        <v>51</v>
      </c>
      <c r="E274" s="14" t="s">
        <v>538</v>
      </c>
      <c r="F274" s="25" t="s">
        <v>539</v>
      </c>
      <c r="G274" s="15">
        <v>87059.85</v>
      </c>
      <c r="H274" s="389">
        <v>83059.850000000006</v>
      </c>
      <c r="I274" s="277">
        <v>0.50000006019755627</v>
      </c>
      <c r="J274" s="15">
        <v>35300.44</v>
      </c>
      <c r="K274" s="15">
        <v>0</v>
      </c>
      <c r="L274" s="15">
        <v>6229.49</v>
      </c>
      <c r="M274" s="15">
        <v>0</v>
      </c>
      <c r="N274" s="15">
        <v>41529.919999999998</v>
      </c>
      <c r="O274" s="11">
        <v>43137</v>
      </c>
      <c r="P274" s="252" t="e">
        <f>YEAR(#REF!)</f>
        <v>#REF!</v>
      </c>
      <c r="Q2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4" s="252">
        <f>YEAR(O274)</f>
        <v>2018</v>
      </c>
      <c r="S274" s="252" t="str">
        <f>IF(MONTH(O274)=1,"JANVIER",IF(MONTH(O274)=2,"FEVRIER",IF(MONTH(O274)=3,"MARS",IF(MONTH(O274)=4,"AVRIL",IF(MONTH(O274)=5,"MAI",IF(MONTH(O274)=6,"JUIN",IF(MONTH(O274)=7,"JUILLET",IF(MONTH(O274)=8,"AOUT",IF(MONTH(O274)=9,"SEPTEMBRE",IF(MONTH(O274)=10,"OCTOBRE",IF(MONTH(4)=11,"NOVEMBRE",IF(MONTH(#REF!)=12,"DECEMBRE"))))))))))))</f>
        <v>FEVRIER</v>
      </c>
      <c r="T274" s="252" t="e">
        <f>YEAR(#REF!)</f>
        <v>#REF!</v>
      </c>
      <c r="U2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4" s="222" t="s">
        <v>27</v>
      </c>
      <c r="W274" s="222" t="s">
        <v>27</v>
      </c>
      <c r="X274" s="368"/>
      <c r="Y274" s="407"/>
      <c r="Z274" s="190"/>
      <c r="AA274" s="190"/>
      <c r="GA274" s="68"/>
    </row>
    <row r="275" spans="1:183" s="67" customFormat="1" ht="83.4" customHeight="1" x14ac:dyDescent="0.35">
      <c r="A275" s="67" t="s">
        <v>2495</v>
      </c>
      <c r="B275" s="255" t="s">
        <v>351</v>
      </c>
      <c r="C275" s="405" t="s">
        <v>50</v>
      </c>
      <c r="D275" s="406" t="s">
        <v>51</v>
      </c>
      <c r="E275" s="14" t="s">
        <v>540</v>
      </c>
      <c r="F275" s="25" t="s">
        <v>541</v>
      </c>
      <c r="G275" s="15">
        <v>197914</v>
      </c>
      <c r="H275" s="389">
        <v>169014</v>
      </c>
      <c r="I275" s="277">
        <v>0.75</v>
      </c>
      <c r="J275" s="264">
        <v>107746.42</v>
      </c>
      <c r="K275" s="15">
        <v>0</v>
      </c>
      <c r="L275" s="264">
        <v>19014.080000000002</v>
      </c>
      <c r="M275" s="15">
        <v>0</v>
      </c>
      <c r="N275" s="15">
        <v>42253.5</v>
      </c>
      <c r="O275" s="25"/>
      <c r="P275" s="252" t="e">
        <f>YEAR(#REF!)</f>
        <v>#REF!</v>
      </c>
      <c r="Q2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5" s="252">
        <f>YEAR(O275)</f>
        <v>1900</v>
      </c>
      <c r="S275" s="252" t="str">
        <f>IF(MONTH(O275)=1,"JANVIER",IF(MONTH(O275)=2,"FEVRIER",IF(MONTH(O275)=3,"MARS",IF(MONTH(O275)=4,"AVRIL",IF(MONTH(O275)=5,"MAI",IF(MONTH(O275)=6,"JUIN",IF(MONTH(O275)=7,"JUILLET",IF(MONTH(O275)=8,"AOUT",IF(MONTH(O275)=9,"SEPTEMBRE",IF(MONTH(O275)=10,"OCTOBRE",IF(MONTH(4)=11,"NOVEMBRE",IF(MONTH(#REF!)=12,"DECEMBRE"))))))))))))</f>
        <v>JANVIER</v>
      </c>
      <c r="T275" s="252" t="e">
        <f>YEAR(#REF!)</f>
        <v>#REF!</v>
      </c>
      <c r="U2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5" s="222" t="s">
        <v>27</v>
      </c>
      <c r="W275" s="222" t="s">
        <v>27</v>
      </c>
      <c r="X275" s="368"/>
      <c r="Y275" s="407"/>
      <c r="Z275" s="190"/>
      <c r="AA275" s="190"/>
      <c r="GA275" s="68"/>
    </row>
    <row r="276" spans="1:183" s="67" customFormat="1" ht="108.65" customHeight="1" x14ac:dyDescent="0.35">
      <c r="A276" s="67" t="s">
        <v>2495</v>
      </c>
      <c r="B276" s="255" t="s">
        <v>351</v>
      </c>
      <c r="C276" s="405" t="s">
        <v>50</v>
      </c>
      <c r="D276" s="406" t="s">
        <v>51</v>
      </c>
      <c r="E276" s="261" t="s">
        <v>542</v>
      </c>
      <c r="F276" s="25" t="s">
        <v>359</v>
      </c>
      <c r="G276" s="250">
        <v>468553.1</v>
      </c>
      <c r="H276" s="389">
        <v>430321.1</v>
      </c>
      <c r="I276" s="277">
        <v>0.63382097694024297</v>
      </c>
      <c r="J276" s="250">
        <v>218332.47</v>
      </c>
      <c r="K276" s="250">
        <v>38529.269999999997</v>
      </c>
      <c r="L276" s="250">
        <v>15884.8</v>
      </c>
      <c r="M276" s="250">
        <v>0</v>
      </c>
      <c r="N276" s="250">
        <v>157574.56</v>
      </c>
      <c r="O276" s="11">
        <v>43284</v>
      </c>
      <c r="P276" s="252" t="e">
        <f>YEAR(#REF!)</f>
        <v>#REF!</v>
      </c>
      <c r="Q2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6" s="252">
        <f>YEAR(O276)</f>
        <v>2018</v>
      </c>
      <c r="S276" s="252" t="str">
        <f>IF(MONTH(O276)=1,"JANVIER",IF(MONTH(O276)=2,"FEVRIER",IF(MONTH(O276)=3,"MARS",IF(MONTH(O276)=4,"AVRIL",IF(MONTH(O276)=5,"MAI",IF(MONTH(O276)=6,"JUIN",IF(MONTH(O276)=7,"JUILLET",IF(MONTH(O276)=8,"AOUT",IF(MONTH(O276)=9,"SEPTEMBRE",IF(MONTH(O276)=10,"OCTOBRE",IF(MONTH(4)=11,"NOVEMBRE",IF(MONTH(#REF!)=12,"DECEMBRE"))))))))))))</f>
        <v>JUILLET</v>
      </c>
      <c r="T276" s="252" t="e">
        <f>YEAR(#REF!)</f>
        <v>#REF!</v>
      </c>
      <c r="U2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6" s="232" t="e">
        <f>YEAR(#REF!)</f>
        <v>#REF!</v>
      </c>
      <c r="W27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76" s="25"/>
      <c r="Y276" s="407"/>
      <c r="Z276" s="190"/>
      <c r="AA276" s="190"/>
      <c r="GA276" s="68"/>
    </row>
    <row r="277" spans="1:183" s="67" customFormat="1" ht="85.5" customHeight="1" x14ac:dyDescent="0.35">
      <c r="A277" s="67" t="s">
        <v>2495</v>
      </c>
      <c r="B277" s="255" t="s">
        <v>351</v>
      </c>
      <c r="C277" s="405" t="s">
        <v>50</v>
      </c>
      <c r="D277" s="406" t="s">
        <v>51</v>
      </c>
      <c r="E277" s="14" t="s">
        <v>543</v>
      </c>
      <c r="F277" s="25" t="s">
        <v>544</v>
      </c>
      <c r="G277" s="15">
        <v>266695.59999999998</v>
      </c>
      <c r="H277" s="389">
        <v>182012.85</v>
      </c>
      <c r="I277" s="277">
        <v>0.67361414317725377</v>
      </c>
      <c r="J277" s="15">
        <v>104215.46</v>
      </c>
      <c r="K277" s="15">
        <v>18390.97</v>
      </c>
      <c r="L277" s="15">
        <v>0</v>
      </c>
      <c r="M277" s="15">
        <v>0</v>
      </c>
      <c r="N277" s="15">
        <v>59406.42</v>
      </c>
      <c r="O277" s="25"/>
      <c r="P277" s="252" t="e">
        <f>YEAR(#REF!)</f>
        <v>#REF!</v>
      </c>
      <c r="Q2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7" s="252">
        <f>YEAR(O277)</f>
        <v>1900</v>
      </c>
      <c r="S277" s="252" t="str">
        <f>IF(MONTH(O277)=1,"JANVIER",IF(MONTH(O277)=2,"FEVRIER",IF(MONTH(O277)=3,"MARS",IF(MONTH(O277)=4,"AVRIL",IF(MONTH(O277)=5,"MAI",IF(MONTH(O277)=6,"JUIN",IF(MONTH(O277)=7,"JUILLET",IF(MONTH(O277)=8,"AOUT",IF(MONTH(O277)=9,"SEPTEMBRE",IF(MONTH(O277)=10,"OCTOBRE",IF(MONTH(4)=11,"NOVEMBRE",IF(MONTH(#REF!)=12,"DECEMBRE"))))))))))))</f>
        <v>JANVIER</v>
      </c>
      <c r="T277" s="252" t="e">
        <f>YEAR(#REF!)</f>
        <v>#REF!</v>
      </c>
      <c r="U2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7" s="232" t="e">
        <f>YEAR(#REF!)</f>
        <v>#REF!</v>
      </c>
      <c r="W27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77" s="368"/>
      <c r="Y277" s="407"/>
      <c r="Z277" s="190"/>
      <c r="AA277" s="190"/>
      <c r="GA277" s="68"/>
    </row>
    <row r="278" spans="1:183" s="67" customFormat="1" ht="48.65" customHeight="1" x14ac:dyDescent="0.35">
      <c r="A278" s="67" t="s">
        <v>2495</v>
      </c>
      <c r="B278" s="255" t="s">
        <v>351</v>
      </c>
      <c r="C278" s="405" t="s">
        <v>50</v>
      </c>
      <c r="D278" s="406" t="s">
        <v>51</v>
      </c>
      <c r="E278" s="14" t="s">
        <v>545</v>
      </c>
      <c r="F278" s="25" t="s">
        <v>546</v>
      </c>
      <c r="G278" s="15">
        <v>35158.300000000003</v>
      </c>
      <c r="H278" s="389">
        <v>30714.5</v>
      </c>
      <c r="I278" s="277">
        <v>0.5</v>
      </c>
      <c r="J278" s="264">
        <v>13053.66</v>
      </c>
      <c r="K278" s="15">
        <v>0</v>
      </c>
      <c r="L278" s="264">
        <v>2303.59</v>
      </c>
      <c r="M278" s="15">
        <v>0</v>
      </c>
      <c r="N278" s="15">
        <v>15357.25</v>
      </c>
      <c r="O278" s="166"/>
      <c r="P278" s="252" t="e">
        <f>YEAR(#REF!)</f>
        <v>#REF!</v>
      </c>
      <c r="Q2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8" s="252">
        <f>YEAR(O278)</f>
        <v>1900</v>
      </c>
      <c r="S278" s="252" t="str">
        <f>IF(MONTH(O278)=1,"JANVIER",IF(MONTH(O278)=2,"FEVRIER",IF(MONTH(O278)=3,"MARS",IF(MONTH(O278)=4,"AVRIL",IF(MONTH(O278)=5,"MAI",IF(MONTH(O278)=6,"JUIN",IF(MONTH(O278)=7,"JUILLET",IF(MONTH(O278)=8,"AOUT",IF(MONTH(O278)=9,"SEPTEMBRE",IF(MONTH(O278)=10,"OCTOBRE",IF(MONTH(4)=11,"NOVEMBRE",IF(MONTH(#REF!)=12,"DECEMBRE"))))))))))))</f>
        <v>JANVIER</v>
      </c>
      <c r="T278" s="252" t="e">
        <f>YEAR(#REF!)</f>
        <v>#REF!</v>
      </c>
      <c r="U2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8" s="222" t="s">
        <v>27</v>
      </c>
      <c r="W278" s="222" t="s">
        <v>27</v>
      </c>
      <c r="X278" s="368"/>
      <c r="Y278" s="407"/>
      <c r="Z278" s="190"/>
      <c r="AA278" s="190"/>
      <c r="GA278" s="68"/>
    </row>
    <row r="279" spans="1:183" s="67" customFormat="1" ht="48.65" customHeight="1" x14ac:dyDescent="0.35">
      <c r="A279" s="67" t="s">
        <v>2495</v>
      </c>
      <c r="B279" s="255" t="s">
        <v>351</v>
      </c>
      <c r="C279" s="405" t="s">
        <v>50</v>
      </c>
      <c r="D279" s="406" t="s">
        <v>51</v>
      </c>
      <c r="E279" s="14" t="s">
        <v>547</v>
      </c>
      <c r="F279" s="12" t="s">
        <v>548</v>
      </c>
      <c r="G279" s="264">
        <v>288735.21999999997</v>
      </c>
      <c r="H279" s="389">
        <v>269522.32</v>
      </c>
      <c r="I279" s="277">
        <v>0.6419814136357983</v>
      </c>
      <c r="J279" s="264">
        <v>144016.13</v>
      </c>
      <c r="K279" s="264">
        <v>25414.62</v>
      </c>
      <c r="L279" s="31">
        <v>3597.57</v>
      </c>
      <c r="M279" s="250">
        <v>0</v>
      </c>
      <c r="N279" s="264">
        <v>96494</v>
      </c>
      <c r="O279" s="431">
        <v>43312</v>
      </c>
      <c r="P279" s="252" t="e">
        <f>YEAR(#REF!)</f>
        <v>#REF!</v>
      </c>
      <c r="Q2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79" s="252">
        <f>YEAR(O279)</f>
        <v>2018</v>
      </c>
      <c r="S279" s="252" t="str">
        <f>IF(MONTH(O279)=1,"JANVIER",IF(MONTH(O279)=2,"FEVRIER",IF(MONTH(O279)=3,"MARS",IF(MONTH(O279)=4,"AVRIL",IF(MONTH(O279)=5,"MAI",IF(MONTH(O279)=6,"JUIN",IF(MONTH(O279)=7,"JUILLET",IF(MONTH(O279)=8,"AOUT",IF(MONTH(O279)=9,"SEPTEMBRE",IF(MONTH(O279)=10,"OCTOBRE",IF(MONTH(4)=11,"NOVEMBRE",IF(MONTH(#REF!)=12,"DECEMBRE"))))))))))))</f>
        <v>JUILLET</v>
      </c>
      <c r="T279" s="252" t="e">
        <f>YEAR(#REF!)</f>
        <v>#REF!</v>
      </c>
      <c r="U2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79" s="252" t="e">
        <f>YEAR(#REF!)</f>
        <v>#REF!</v>
      </c>
      <c r="W2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79" s="25"/>
      <c r="Y279" s="407"/>
      <c r="Z279" s="190"/>
      <c r="AA279" s="190"/>
      <c r="GA279" s="68"/>
    </row>
    <row r="280" spans="1:183" s="67" customFormat="1" ht="69.650000000000006" customHeight="1" x14ac:dyDescent="0.35">
      <c r="A280" s="67" t="s">
        <v>2495</v>
      </c>
      <c r="B280" s="255" t="s">
        <v>351</v>
      </c>
      <c r="C280" s="405" t="s">
        <v>50</v>
      </c>
      <c r="D280" s="406" t="s">
        <v>51</v>
      </c>
      <c r="E280" s="14" t="s">
        <v>549</v>
      </c>
      <c r="F280" s="12" t="s">
        <v>441</v>
      </c>
      <c r="G280" s="264">
        <v>159614.03</v>
      </c>
      <c r="H280" s="250">
        <v>155073.25</v>
      </c>
      <c r="I280" s="277">
        <v>0.60577114363695861</v>
      </c>
      <c r="J280" s="264">
        <v>78098.95</v>
      </c>
      <c r="K280" s="264">
        <v>13782.17</v>
      </c>
      <c r="L280" s="264">
        <v>2057.7800000000002</v>
      </c>
      <c r="M280" s="250">
        <v>0</v>
      </c>
      <c r="N280" s="329">
        <v>61134.35</v>
      </c>
      <c r="O280" s="11">
        <v>43427</v>
      </c>
      <c r="P280" s="252" t="e">
        <f>YEAR(#REF!)</f>
        <v>#REF!</v>
      </c>
      <c r="Q2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0" s="252">
        <f>YEAR(O280)</f>
        <v>2018</v>
      </c>
      <c r="S280" s="252" t="e">
        <f>IF(MONTH(O280)=1,"JANVIER",IF(MONTH(O280)=2,"FEVRIER",IF(MONTH(O280)=3,"MARS",IF(MONTH(O280)=4,"AVRIL",IF(MONTH(O280)=5,"MAI",IF(MONTH(O280)=6,"JUIN",IF(MONTH(O280)=7,"JUILLET",IF(MONTH(O280)=8,"AOUT",IF(MONTH(O280)=9,"SEPTEMBRE",IF(MONTH(O280)=10,"OCTOBRE",IF(MONTH(4)=11,"NOVEMBRE",IF(MONTH(#REF!)=12,"DECEMBRE"))))))))))))</f>
        <v>#REF!</v>
      </c>
      <c r="T280" s="252" t="e">
        <f>YEAR(#REF!)</f>
        <v>#REF!</v>
      </c>
      <c r="U2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0" s="252" t="e">
        <f>YEAR(#REF!)</f>
        <v>#REF!</v>
      </c>
      <c r="W2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80" s="25"/>
      <c r="Y280" s="407"/>
      <c r="Z280" s="190"/>
      <c r="AA280" s="190"/>
      <c r="GA280" s="68"/>
    </row>
    <row r="281" spans="1:183" s="67" customFormat="1" ht="67.5" customHeight="1" x14ac:dyDescent="0.35">
      <c r="A281" s="67" t="s">
        <v>2495</v>
      </c>
      <c r="B281" s="255" t="s">
        <v>351</v>
      </c>
      <c r="C281" s="405" t="s">
        <v>50</v>
      </c>
      <c r="D281" s="406" t="s">
        <v>51</v>
      </c>
      <c r="E281" s="14" t="s">
        <v>550</v>
      </c>
      <c r="F281" s="12" t="s">
        <v>375</v>
      </c>
      <c r="G281" s="15">
        <v>178412.36</v>
      </c>
      <c r="H281" s="389">
        <v>144860.66</v>
      </c>
      <c r="I281" s="277">
        <v>0.63958758713373254</v>
      </c>
      <c r="J281" s="15">
        <v>78753.41</v>
      </c>
      <c r="K281" s="15">
        <v>13897.67</v>
      </c>
      <c r="L281" s="15">
        <v>0</v>
      </c>
      <c r="M281" s="15">
        <v>0</v>
      </c>
      <c r="N281" s="396">
        <v>52209.58</v>
      </c>
      <c r="O281" s="11">
        <v>43223</v>
      </c>
      <c r="P281" s="252" t="e">
        <f>YEAR(#REF!)</f>
        <v>#REF!</v>
      </c>
      <c r="Q2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1" s="252">
        <f>YEAR(O281)</f>
        <v>2018</v>
      </c>
      <c r="S281" s="252" t="str">
        <f>IF(MONTH(O281)=1,"JANVIER",IF(MONTH(O281)=2,"FEVRIER",IF(MONTH(O281)=3,"MARS",IF(MONTH(O281)=4,"AVRIL",IF(MONTH(O281)=5,"MAI",IF(MONTH(O281)=6,"JUIN",IF(MONTH(O281)=7,"JUILLET",IF(MONTH(O281)=8,"AOUT",IF(MONTH(O281)=9,"SEPTEMBRE",IF(MONTH(O281)=10,"OCTOBRE",IF(MONTH(4)=11,"NOVEMBRE",IF(MONTH(#REF!)=12,"DECEMBRE"))))))))))))</f>
        <v>MAI</v>
      </c>
      <c r="T281" s="252" t="e">
        <f>YEAR(#REF!)</f>
        <v>#REF!</v>
      </c>
      <c r="U2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1" s="252" t="e">
        <f>YEAR(#REF!)</f>
        <v>#REF!</v>
      </c>
      <c r="W2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81" s="25"/>
      <c r="Y281" s="407"/>
      <c r="Z281" s="190"/>
      <c r="AA281" s="190"/>
      <c r="GA281" s="68"/>
    </row>
    <row r="282" spans="1:183" s="67" customFormat="1" ht="48.65" customHeight="1" x14ac:dyDescent="0.35">
      <c r="A282" s="67" t="s">
        <v>2495</v>
      </c>
      <c r="B282" s="255" t="s">
        <v>351</v>
      </c>
      <c r="C282" s="405" t="s">
        <v>50</v>
      </c>
      <c r="D282" s="406" t="s">
        <v>51</v>
      </c>
      <c r="E282" s="14" t="s">
        <v>551</v>
      </c>
      <c r="F282" s="25" t="s">
        <v>522</v>
      </c>
      <c r="G282" s="15">
        <v>70989.8</v>
      </c>
      <c r="H282" s="389">
        <v>9059.1</v>
      </c>
      <c r="I282" s="277">
        <v>0.75000055193120729</v>
      </c>
      <c r="J282" s="264">
        <v>5775.18</v>
      </c>
      <c r="K282" s="15">
        <v>1019.15</v>
      </c>
      <c r="L282" s="264">
        <v>0</v>
      </c>
      <c r="M282" s="15">
        <v>0</v>
      </c>
      <c r="N282" s="15">
        <v>2264.77</v>
      </c>
      <c r="O282" s="166"/>
      <c r="P282" s="252" t="e">
        <f>YEAR(#REF!)</f>
        <v>#REF!</v>
      </c>
      <c r="Q2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2" s="252">
        <f>YEAR(O282)</f>
        <v>1900</v>
      </c>
      <c r="S282" s="252" t="str">
        <f>IF(MONTH(O282)=1,"JANVIER",IF(MONTH(O282)=2,"FEVRIER",IF(MONTH(O282)=3,"MARS",IF(MONTH(O282)=4,"AVRIL",IF(MONTH(O282)=5,"MAI",IF(MONTH(O282)=6,"JUIN",IF(MONTH(O282)=7,"JUILLET",IF(MONTH(O282)=8,"AOUT",IF(MONTH(O282)=9,"SEPTEMBRE",IF(MONTH(O282)=10,"OCTOBRE",IF(MONTH(4)=11,"NOVEMBRE",IF(MONTH(#REF!)=12,"DECEMBRE"))))))))))))</f>
        <v>JANVIER</v>
      </c>
      <c r="T282" s="252" t="e">
        <f>YEAR(#REF!)</f>
        <v>#REF!</v>
      </c>
      <c r="U2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2" s="317" t="s">
        <v>27</v>
      </c>
      <c r="W282" s="317" t="s">
        <v>27</v>
      </c>
      <c r="X282" s="368"/>
      <c r="Y282" s="407"/>
      <c r="Z282" s="190"/>
      <c r="AA282" s="190"/>
      <c r="GA282" s="68"/>
    </row>
    <row r="283" spans="1:183" s="67" customFormat="1" ht="83.15" customHeight="1" x14ac:dyDescent="0.35">
      <c r="A283" s="67" t="s">
        <v>2495</v>
      </c>
      <c r="B283" s="255" t="s">
        <v>351</v>
      </c>
      <c r="C283" s="405" t="s">
        <v>50</v>
      </c>
      <c r="D283" s="406" t="s">
        <v>51</v>
      </c>
      <c r="E283" s="14" t="s">
        <v>552</v>
      </c>
      <c r="F283" s="12" t="s">
        <v>389</v>
      </c>
      <c r="G283" s="264">
        <v>764089.61</v>
      </c>
      <c r="H283" s="389">
        <v>594245.16999999993</v>
      </c>
      <c r="I283" s="277">
        <v>0.64846886344907095</v>
      </c>
      <c r="J283" s="264">
        <v>320489.78999999998</v>
      </c>
      <c r="K283" s="264">
        <v>56557.03</v>
      </c>
      <c r="L283" s="250">
        <v>8302.67</v>
      </c>
      <c r="M283" s="250">
        <v>0</v>
      </c>
      <c r="N283" s="264">
        <v>208895.68</v>
      </c>
      <c r="O283" s="419">
        <v>43312</v>
      </c>
      <c r="P283" s="252" t="e">
        <f>YEAR(#REF!)</f>
        <v>#REF!</v>
      </c>
      <c r="Q2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3" s="252">
        <f>YEAR(O283)</f>
        <v>2018</v>
      </c>
      <c r="S283" s="252" t="str">
        <f>IF(MONTH(O283)=1,"JANVIER",IF(MONTH(O283)=2,"FEVRIER",IF(MONTH(O283)=3,"MARS",IF(MONTH(O283)=4,"AVRIL",IF(MONTH(O283)=5,"MAI",IF(MONTH(O283)=6,"JUIN",IF(MONTH(O283)=7,"JUILLET",IF(MONTH(O283)=8,"AOUT",IF(MONTH(O283)=9,"SEPTEMBRE",IF(MONTH(O283)=10,"OCTOBRE",IF(MONTH(4)=11,"NOVEMBRE",IF(MONTH(#REF!)=12,"DECEMBRE"))))))))))))</f>
        <v>JUILLET</v>
      </c>
      <c r="T283" s="252" t="e">
        <f>YEAR(#REF!)</f>
        <v>#REF!</v>
      </c>
      <c r="U2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3" s="232" t="e">
        <f>YEAR(#REF!)</f>
        <v>#REF!</v>
      </c>
      <c r="W28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83" s="25"/>
      <c r="Y283" s="407"/>
      <c r="Z283" s="190"/>
      <c r="AA283" s="190"/>
      <c r="GA283" s="68"/>
    </row>
    <row r="284" spans="1:183" s="67" customFormat="1" ht="48.65" customHeight="1" x14ac:dyDescent="0.35">
      <c r="A284" s="67" t="s">
        <v>2495</v>
      </c>
      <c r="B284" s="255" t="s">
        <v>351</v>
      </c>
      <c r="C284" s="405" t="s">
        <v>50</v>
      </c>
      <c r="D284" s="406" t="s">
        <v>51</v>
      </c>
      <c r="E284" s="14" t="s">
        <v>553</v>
      </c>
      <c r="F284" s="12" t="s">
        <v>554</v>
      </c>
      <c r="G284" s="264">
        <v>448297.66</v>
      </c>
      <c r="H284" s="250">
        <v>410000</v>
      </c>
      <c r="I284" s="277">
        <v>0.75</v>
      </c>
      <c r="J284" s="264">
        <v>231752.5</v>
      </c>
      <c r="K284" s="264">
        <v>40897.5</v>
      </c>
      <c r="L284" s="264">
        <v>34850</v>
      </c>
      <c r="M284" s="250">
        <v>0</v>
      </c>
      <c r="N284" s="264">
        <v>102500</v>
      </c>
      <c r="O284" s="419">
        <v>43402</v>
      </c>
      <c r="P284" s="252" t="e">
        <f>YEAR(#REF!)</f>
        <v>#REF!</v>
      </c>
      <c r="Q2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4" s="252">
        <f>YEAR(O284)</f>
        <v>2018</v>
      </c>
      <c r="S284" s="252" t="str">
        <f>IF(MONTH(O284)=1,"JANVIER",IF(MONTH(O284)=2,"FEVRIER",IF(MONTH(O284)=3,"MARS",IF(MONTH(O284)=4,"AVRIL",IF(MONTH(O284)=5,"MAI",IF(MONTH(O284)=6,"JUIN",IF(MONTH(O284)=7,"JUILLET",IF(MONTH(O284)=8,"AOUT",IF(MONTH(O284)=9,"SEPTEMBRE",IF(MONTH(O284)=10,"OCTOBRE",IF(MONTH(4)=11,"NOVEMBRE",IF(MONTH(#REF!)=12,"DECEMBRE"))))))))))))</f>
        <v>OCTOBRE</v>
      </c>
      <c r="T284" s="252" t="e">
        <f>YEAR(#REF!)</f>
        <v>#REF!</v>
      </c>
      <c r="U2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4" s="232" t="e">
        <f>YEAR(#REF!)</f>
        <v>#REF!</v>
      </c>
      <c r="W28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84" s="25"/>
      <c r="Y284" s="407"/>
      <c r="Z284" s="190"/>
      <c r="AA284" s="190"/>
      <c r="GA284" s="68"/>
    </row>
    <row r="285" spans="1:183" s="67" customFormat="1" ht="77.150000000000006" customHeight="1" x14ac:dyDescent="0.35">
      <c r="A285" s="67" t="s">
        <v>2495</v>
      </c>
      <c r="B285" s="255" t="s">
        <v>351</v>
      </c>
      <c r="C285" s="405" t="s">
        <v>50</v>
      </c>
      <c r="D285" s="406" t="s">
        <v>51</v>
      </c>
      <c r="E285" s="14" t="s">
        <v>555</v>
      </c>
      <c r="F285" s="12" t="s">
        <v>556</v>
      </c>
      <c r="G285" s="15">
        <v>59948.86</v>
      </c>
      <c r="H285" s="389">
        <v>57988.36</v>
      </c>
      <c r="I285" s="277">
        <v>0.55813666742773893</v>
      </c>
      <c r="J285" s="15">
        <v>27510.61</v>
      </c>
      <c r="K285" s="15">
        <v>4854.82</v>
      </c>
      <c r="L285" s="15">
        <v>0</v>
      </c>
      <c r="M285" s="15">
        <v>0</v>
      </c>
      <c r="N285" s="15">
        <v>25622.93</v>
      </c>
      <c r="O285" s="419">
        <v>43255</v>
      </c>
      <c r="P285" s="252" t="e">
        <f>YEAR(#REF!)</f>
        <v>#REF!</v>
      </c>
      <c r="Q2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5" s="252">
        <f>YEAR(O285)</f>
        <v>2018</v>
      </c>
      <c r="S285" s="252" t="str">
        <f>IF(MONTH(O285)=1,"JANVIER",IF(MONTH(O285)=2,"FEVRIER",IF(MONTH(O285)=3,"MARS",IF(MONTH(O285)=4,"AVRIL",IF(MONTH(O285)=5,"MAI",IF(MONTH(O285)=6,"JUIN",IF(MONTH(O285)=7,"JUILLET",IF(MONTH(O285)=8,"AOUT",IF(MONTH(O285)=9,"SEPTEMBRE",IF(MONTH(O285)=10,"OCTOBRE",IF(MONTH(4)=11,"NOVEMBRE",IF(MONTH(#REF!)=12,"DECEMBRE"))))))))))))</f>
        <v>JUIN</v>
      </c>
      <c r="T285" s="252" t="e">
        <f>YEAR(#REF!)</f>
        <v>#REF!</v>
      </c>
      <c r="U2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5" s="222" t="s">
        <v>27</v>
      </c>
      <c r="W285" s="222" t="s">
        <v>27</v>
      </c>
      <c r="X285" s="368"/>
      <c r="Y285" s="407"/>
      <c r="Z285" s="190"/>
      <c r="AA285" s="190"/>
      <c r="GA285" s="68"/>
    </row>
    <row r="286" spans="1:183" s="67" customFormat="1" ht="92.15" customHeight="1" x14ac:dyDescent="0.35">
      <c r="A286" s="67" t="s">
        <v>2495</v>
      </c>
      <c r="B286" s="255" t="s">
        <v>351</v>
      </c>
      <c r="C286" s="405" t="s">
        <v>50</v>
      </c>
      <c r="D286" s="406" t="s">
        <v>51</v>
      </c>
      <c r="E286" s="14" t="s">
        <v>557</v>
      </c>
      <c r="F286" s="12" t="s">
        <v>464</v>
      </c>
      <c r="G286" s="15">
        <v>178206.15</v>
      </c>
      <c r="H286" s="389">
        <v>171208.37</v>
      </c>
      <c r="I286" s="277">
        <v>0.54761020153395545</v>
      </c>
      <c r="J286" s="15">
        <v>79692.13</v>
      </c>
      <c r="K286" s="15">
        <v>14063.32</v>
      </c>
      <c r="L286" s="15">
        <v>0</v>
      </c>
      <c r="M286" s="15">
        <v>0</v>
      </c>
      <c r="N286" s="15">
        <v>77452.92</v>
      </c>
      <c r="O286" s="419">
        <v>43165</v>
      </c>
      <c r="P286" s="252" t="e">
        <f>YEAR(#REF!)</f>
        <v>#REF!</v>
      </c>
      <c r="Q2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6" s="252">
        <f>YEAR(O286)</f>
        <v>2018</v>
      </c>
      <c r="S286" s="252" t="str">
        <f>IF(MONTH(O286)=1,"JANVIER",IF(MONTH(O286)=2,"FEVRIER",IF(MONTH(O286)=3,"MARS",IF(MONTH(O286)=4,"AVRIL",IF(MONTH(O286)=5,"MAI",IF(MONTH(O286)=6,"JUIN",IF(MONTH(O286)=7,"JUILLET",IF(MONTH(O286)=8,"AOUT",IF(MONTH(O286)=9,"SEPTEMBRE",IF(MONTH(O286)=10,"OCTOBRE",IF(MONTH(4)=11,"NOVEMBRE",IF(MONTH(#REF!)=12,"DECEMBRE"))))))))))))</f>
        <v>MARS</v>
      </c>
      <c r="T286" s="252" t="e">
        <f>YEAR(#REF!)</f>
        <v>#REF!</v>
      </c>
      <c r="U2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6" s="232" t="e">
        <f>YEAR(#REF!)</f>
        <v>#REF!</v>
      </c>
      <c r="W28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86" s="368"/>
      <c r="Y286" s="407"/>
      <c r="Z286" s="190"/>
      <c r="AA286" s="190"/>
      <c r="GA286" s="68"/>
    </row>
    <row r="287" spans="1:183" s="67" customFormat="1" ht="76.5" customHeight="1" x14ac:dyDescent="0.35">
      <c r="A287" s="67" t="s">
        <v>2495</v>
      </c>
      <c r="B287" s="255" t="s">
        <v>351</v>
      </c>
      <c r="C287" s="405" t="s">
        <v>50</v>
      </c>
      <c r="D287" s="406" t="s">
        <v>51</v>
      </c>
      <c r="E287" s="14" t="s">
        <v>558</v>
      </c>
      <c r="F287" s="25" t="s">
        <v>559</v>
      </c>
      <c r="G287" s="15">
        <v>27160.05</v>
      </c>
      <c r="H287" s="389">
        <v>24424.37</v>
      </c>
      <c r="I287" s="277">
        <v>0.84999981575778616</v>
      </c>
      <c r="J287" s="15">
        <v>16194.25</v>
      </c>
      <c r="K287" s="15">
        <v>2857.82</v>
      </c>
      <c r="L287" s="15">
        <v>0</v>
      </c>
      <c r="M287" s="15">
        <v>1708.64</v>
      </c>
      <c r="N287" s="15">
        <v>3663.66</v>
      </c>
      <c r="O287" s="166"/>
      <c r="P287" s="252" t="e">
        <f>YEAR(#REF!)</f>
        <v>#REF!</v>
      </c>
      <c r="Q2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7" s="252">
        <f>YEAR(O287)</f>
        <v>1900</v>
      </c>
      <c r="S287" s="252" t="str">
        <f>IF(MONTH(O287)=1,"JANVIER",IF(MONTH(O287)=2,"FEVRIER",IF(MONTH(O287)=3,"MARS",IF(MONTH(O287)=4,"AVRIL",IF(MONTH(O287)=5,"MAI",IF(MONTH(O287)=6,"JUIN",IF(MONTH(O287)=7,"JUILLET",IF(MONTH(O287)=8,"AOUT",IF(MONTH(O287)=9,"SEPTEMBRE",IF(MONTH(O287)=10,"OCTOBRE",IF(MONTH(4)=11,"NOVEMBRE",IF(MONTH(#REF!)=12,"DECEMBRE"))))))))))))</f>
        <v>JANVIER</v>
      </c>
      <c r="T287" s="252" t="e">
        <f>YEAR(#REF!)</f>
        <v>#REF!</v>
      </c>
      <c r="U2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7" s="222" t="s">
        <v>27</v>
      </c>
      <c r="W287" s="222" t="s">
        <v>27</v>
      </c>
      <c r="X287" s="368"/>
      <c r="Y287" s="407"/>
      <c r="Z287" s="190"/>
      <c r="AA287" s="190"/>
      <c r="GA287" s="68"/>
    </row>
    <row r="288" spans="1:183" s="67" customFormat="1" ht="72" customHeight="1" x14ac:dyDescent="0.35">
      <c r="A288" s="67" t="s">
        <v>2495</v>
      </c>
      <c r="B288" s="255" t="s">
        <v>351</v>
      </c>
      <c r="C288" s="405" t="s">
        <v>50</v>
      </c>
      <c r="D288" s="406" t="s">
        <v>51</v>
      </c>
      <c r="E288" s="287" t="s">
        <v>560</v>
      </c>
      <c r="F288" s="25" t="s">
        <v>561</v>
      </c>
      <c r="G288" s="15">
        <v>79700</v>
      </c>
      <c r="H288" s="389">
        <v>76008.549999999988</v>
      </c>
      <c r="I288" s="277">
        <v>0.74156367934923118</v>
      </c>
      <c r="J288" s="15">
        <v>39476.699999999997</v>
      </c>
      <c r="K288" s="15">
        <v>6966.48</v>
      </c>
      <c r="L288" s="15">
        <v>0</v>
      </c>
      <c r="M288" s="15">
        <v>9922</v>
      </c>
      <c r="N288" s="15">
        <v>19643.37</v>
      </c>
      <c r="O288" s="419">
        <v>43077</v>
      </c>
      <c r="P288" s="252" t="e">
        <f>YEAR(#REF!)</f>
        <v>#REF!</v>
      </c>
      <c r="Q2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8" s="252">
        <f>YEAR(O288)</f>
        <v>2017</v>
      </c>
      <c r="S288" s="252" t="e">
        <f>IF(MONTH(O288)=1,"JANVIER",IF(MONTH(O288)=2,"FEVRIER",IF(MONTH(O288)=3,"MARS",IF(MONTH(O288)=4,"AVRIL",IF(MONTH(O288)=5,"MAI",IF(MONTH(O288)=6,"JUIN",IF(MONTH(O288)=7,"JUILLET",IF(MONTH(O288)=8,"AOUT",IF(MONTH(O288)=9,"SEPTEMBRE",IF(MONTH(O288)=10,"OCTOBRE",IF(MONTH(4)=11,"NOVEMBRE",IF(MONTH(#REF!)=12,"DECEMBRE"))))))))))))</f>
        <v>#REF!</v>
      </c>
      <c r="T288" s="252" t="e">
        <f>YEAR(#REF!)</f>
        <v>#REF!</v>
      </c>
      <c r="U2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8" s="222" t="s">
        <v>27</v>
      </c>
      <c r="W288" s="222" t="s">
        <v>27</v>
      </c>
      <c r="X288" s="368"/>
      <c r="Y288" s="407"/>
      <c r="Z288" s="190"/>
      <c r="AA288" s="190"/>
      <c r="GA288" s="68"/>
    </row>
    <row r="289" spans="1:183" s="67" customFormat="1" ht="48.65" customHeight="1" x14ac:dyDescent="0.35">
      <c r="A289" s="67" t="s">
        <v>2495</v>
      </c>
      <c r="B289" s="255" t="s">
        <v>351</v>
      </c>
      <c r="C289" s="405" t="s">
        <v>50</v>
      </c>
      <c r="D289" s="406" t="s">
        <v>51</v>
      </c>
      <c r="E289" s="14" t="s">
        <v>562</v>
      </c>
      <c r="F289" s="25" t="s">
        <v>563</v>
      </c>
      <c r="G289" s="15">
        <v>7689</v>
      </c>
      <c r="H289" s="389">
        <v>2640</v>
      </c>
      <c r="I289" s="277">
        <v>0.65</v>
      </c>
      <c r="J289" s="264">
        <v>1458.6</v>
      </c>
      <c r="K289" s="15">
        <v>257.39999999999998</v>
      </c>
      <c r="L289" s="264">
        <v>0</v>
      </c>
      <c r="M289" s="15">
        <v>0</v>
      </c>
      <c r="N289" s="15">
        <v>924</v>
      </c>
      <c r="O289" s="166"/>
      <c r="P289" s="252" t="e">
        <f>YEAR(#REF!)</f>
        <v>#REF!</v>
      </c>
      <c r="Q2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89" s="252">
        <f>YEAR(O289)</f>
        <v>1900</v>
      </c>
      <c r="S289" s="252" t="str">
        <f>IF(MONTH(O289)=1,"JANVIER",IF(MONTH(O289)=2,"FEVRIER",IF(MONTH(O289)=3,"MARS",IF(MONTH(O289)=4,"AVRIL",IF(MONTH(O289)=5,"MAI",IF(MONTH(O289)=6,"JUIN",IF(MONTH(O289)=7,"JUILLET",IF(MONTH(O289)=8,"AOUT",IF(MONTH(O289)=9,"SEPTEMBRE",IF(MONTH(O289)=10,"OCTOBRE",IF(MONTH(4)=11,"NOVEMBRE",IF(MONTH(#REF!)=12,"DECEMBRE"))))))))))))</f>
        <v>JANVIER</v>
      </c>
      <c r="T289" s="252" t="e">
        <f>YEAR(#REF!)</f>
        <v>#REF!</v>
      </c>
      <c r="U2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89" s="222" t="s">
        <v>27</v>
      </c>
      <c r="W289" s="222" t="s">
        <v>27</v>
      </c>
      <c r="X289" s="368"/>
      <c r="Y289" s="407"/>
      <c r="Z289" s="190"/>
      <c r="AA289" s="190"/>
      <c r="GA289" s="68"/>
    </row>
    <row r="290" spans="1:183" s="67" customFormat="1" ht="67.5" customHeight="1" x14ac:dyDescent="0.35">
      <c r="A290" s="67" t="s">
        <v>2495</v>
      </c>
      <c r="B290" s="255" t="s">
        <v>351</v>
      </c>
      <c r="C290" s="405" t="s">
        <v>50</v>
      </c>
      <c r="D290" s="406" t="s">
        <v>51</v>
      </c>
      <c r="E290" s="14" t="s">
        <v>564</v>
      </c>
      <c r="F290" s="25" t="s">
        <v>317</v>
      </c>
      <c r="G290" s="15">
        <v>424610</v>
      </c>
      <c r="H290" s="389">
        <v>424609.99999999994</v>
      </c>
      <c r="I290" s="277">
        <v>0.75</v>
      </c>
      <c r="J290" s="15">
        <v>240010.8</v>
      </c>
      <c r="K290" s="15">
        <v>42354.85</v>
      </c>
      <c r="L290" s="15">
        <v>0</v>
      </c>
      <c r="M290" s="15">
        <v>36091.85</v>
      </c>
      <c r="N290" s="15">
        <v>106152.5</v>
      </c>
      <c r="O290" s="419">
        <v>43077</v>
      </c>
      <c r="P290" s="252" t="e">
        <f>YEAR(#REF!)</f>
        <v>#REF!</v>
      </c>
      <c r="Q2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0" s="252">
        <f>YEAR(O290)</f>
        <v>2017</v>
      </c>
      <c r="S290" s="252" t="e">
        <f>IF(MONTH(O290)=1,"JANVIER",IF(MONTH(O290)=2,"FEVRIER",IF(MONTH(O290)=3,"MARS",IF(MONTH(O290)=4,"AVRIL",IF(MONTH(O290)=5,"MAI",IF(MONTH(O290)=6,"JUIN",IF(MONTH(O290)=7,"JUILLET",IF(MONTH(O290)=8,"AOUT",IF(MONTH(O290)=9,"SEPTEMBRE",IF(MONTH(O290)=10,"OCTOBRE",IF(MONTH(4)=11,"NOVEMBRE",IF(MONTH(#REF!)=12,"DECEMBRE"))))))))))))</f>
        <v>#REF!</v>
      </c>
      <c r="T290" s="252" t="e">
        <f>YEAR(#REF!)</f>
        <v>#REF!</v>
      </c>
      <c r="U2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0" s="232" t="e">
        <f>YEAR(#REF!)</f>
        <v>#REF!</v>
      </c>
      <c r="W29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90" s="368"/>
      <c r="Y290" s="407"/>
      <c r="Z290" s="190"/>
      <c r="AA290" s="190"/>
      <c r="GA290" s="68"/>
    </row>
    <row r="291" spans="1:183" s="67" customFormat="1" ht="48.65" customHeight="1" x14ac:dyDescent="0.35">
      <c r="A291" s="67" t="s">
        <v>2495</v>
      </c>
      <c r="B291" s="255" t="s">
        <v>351</v>
      </c>
      <c r="C291" s="405" t="s">
        <v>50</v>
      </c>
      <c r="D291" s="406" t="s">
        <v>51</v>
      </c>
      <c r="E291" s="14" t="s">
        <v>565</v>
      </c>
      <c r="F291" s="25" t="s">
        <v>566</v>
      </c>
      <c r="G291" s="15"/>
      <c r="H291" s="389">
        <v>8910</v>
      </c>
      <c r="I291" s="277">
        <v>0.65</v>
      </c>
      <c r="J291" s="15">
        <v>4922.7700000000004</v>
      </c>
      <c r="K291" s="250">
        <v>0</v>
      </c>
      <c r="L291" s="15">
        <v>868.73</v>
      </c>
      <c r="M291" s="15">
        <v>0</v>
      </c>
      <c r="N291" s="15">
        <v>3118.5</v>
      </c>
      <c r="O291" s="166"/>
      <c r="P291" s="252" t="e">
        <f>YEAR(#REF!)</f>
        <v>#REF!</v>
      </c>
      <c r="Q2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1" s="252">
        <f>YEAR(O291)</f>
        <v>1900</v>
      </c>
      <c r="S291" s="252" t="str">
        <f>IF(MONTH(O291)=1,"JANVIER",IF(MONTH(O291)=2,"FEVRIER",IF(MONTH(O291)=3,"MARS",IF(MONTH(O291)=4,"AVRIL",IF(MONTH(O291)=5,"MAI",IF(MONTH(O291)=6,"JUIN",IF(MONTH(O291)=7,"JUILLET",IF(MONTH(O291)=8,"AOUT",IF(MONTH(O291)=9,"SEPTEMBRE",IF(MONTH(O291)=10,"OCTOBRE",IF(MONTH(4)=11,"NOVEMBRE",IF(MONTH(#REF!)=12,"DECEMBRE"))))))))))))</f>
        <v>JANVIER</v>
      </c>
      <c r="T291" s="252" t="e">
        <f>YEAR(#REF!)</f>
        <v>#REF!</v>
      </c>
      <c r="U2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1" s="222" t="s">
        <v>27</v>
      </c>
      <c r="W291" s="222" t="s">
        <v>27</v>
      </c>
      <c r="X291" s="368"/>
      <c r="Y291" s="407"/>
      <c r="Z291" s="190"/>
      <c r="AA291" s="190"/>
      <c r="GA291" s="68"/>
    </row>
    <row r="292" spans="1:183" s="67" customFormat="1" ht="65.150000000000006" customHeight="1" x14ac:dyDescent="0.35">
      <c r="A292" s="67" t="s">
        <v>2495</v>
      </c>
      <c r="B292" s="255" t="s">
        <v>351</v>
      </c>
      <c r="C292" s="405" t="s">
        <v>50</v>
      </c>
      <c r="D292" s="406" t="s">
        <v>51</v>
      </c>
      <c r="E292" s="14" t="s">
        <v>567</v>
      </c>
      <c r="F292" s="25" t="s">
        <v>568</v>
      </c>
      <c r="G292" s="264">
        <v>211111.34</v>
      </c>
      <c r="H292" s="389">
        <v>104651.29999999999</v>
      </c>
      <c r="I292" s="277">
        <v>0.75000004777771523</v>
      </c>
      <c r="J292" s="250">
        <v>66715.199999999997</v>
      </c>
      <c r="K292" s="250">
        <v>11773.28</v>
      </c>
      <c r="L292" s="250">
        <v>0</v>
      </c>
      <c r="M292" s="250">
        <v>0</v>
      </c>
      <c r="N292" s="264">
        <v>26162.82</v>
      </c>
      <c r="O292" s="419">
        <v>43284</v>
      </c>
      <c r="P292" s="252" t="e">
        <f>YEAR(#REF!)</f>
        <v>#REF!</v>
      </c>
      <c r="Q2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2" s="252">
        <f>YEAR(O292)</f>
        <v>2018</v>
      </c>
      <c r="S292" s="252" t="str">
        <f>IF(MONTH(O292)=1,"JANVIER",IF(MONTH(O292)=2,"FEVRIER",IF(MONTH(O292)=3,"MARS",IF(MONTH(O292)=4,"AVRIL",IF(MONTH(O292)=5,"MAI",IF(MONTH(O292)=6,"JUIN",IF(MONTH(O292)=7,"JUILLET",IF(MONTH(O292)=8,"AOUT",IF(MONTH(O292)=9,"SEPTEMBRE",IF(MONTH(O292)=10,"OCTOBRE",IF(MONTH(4)=11,"NOVEMBRE",IF(MONTH(#REF!)=12,"DECEMBRE"))))))))))))</f>
        <v>JUILLET</v>
      </c>
      <c r="T292" s="252" t="e">
        <f>YEAR(#REF!)</f>
        <v>#REF!</v>
      </c>
      <c r="U2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2" s="317" t="s">
        <v>27</v>
      </c>
      <c r="W292" s="317" t="s">
        <v>27</v>
      </c>
      <c r="X292" s="25"/>
      <c r="Y292" s="407"/>
      <c r="Z292" s="190"/>
      <c r="AA292" s="190"/>
      <c r="GA292" s="68"/>
    </row>
    <row r="293" spans="1:183" s="67" customFormat="1" ht="48.65" customHeight="1" x14ac:dyDescent="0.35">
      <c r="A293" s="67" t="s">
        <v>2495</v>
      </c>
      <c r="B293" s="255" t="s">
        <v>351</v>
      </c>
      <c r="C293" s="405" t="s">
        <v>50</v>
      </c>
      <c r="D293" s="406" t="s">
        <v>51</v>
      </c>
      <c r="E293" s="14" t="s">
        <v>569</v>
      </c>
      <c r="F293" s="25" t="s">
        <v>570</v>
      </c>
      <c r="G293" s="15"/>
      <c r="H293" s="389">
        <v>41562.6</v>
      </c>
      <c r="I293" s="277">
        <v>0.5</v>
      </c>
      <c r="J293" s="250">
        <v>17664.099999999999</v>
      </c>
      <c r="K293" s="250">
        <v>0</v>
      </c>
      <c r="L293" s="250">
        <v>3117.2</v>
      </c>
      <c r="M293" s="250">
        <v>0</v>
      </c>
      <c r="N293" s="426">
        <v>20781.3</v>
      </c>
      <c r="O293" s="184"/>
      <c r="P293" s="252" t="e">
        <f>YEAR(#REF!)</f>
        <v>#REF!</v>
      </c>
      <c r="Q2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3" s="252">
        <f>YEAR(O293)</f>
        <v>1900</v>
      </c>
      <c r="S293" s="252" t="str">
        <f>IF(MONTH(O293)=1,"JANVIER",IF(MONTH(O293)=2,"FEVRIER",IF(MONTH(O293)=3,"MARS",IF(MONTH(O293)=4,"AVRIL",IF(MONTH(O293)=5,"MAI",IF(MONTH(O293)=6,"JUIN",IF(MONTH(O293)=7,"JUILLET",IF(MONTH(O293)=8,"AOUT",IF(MONTH(O293)=9,"SEPTEMBRE",IF(MONTH(O293)=10,"OCTOBRE",IF(MONTH(4)=11,"NOVEMBRE",IF(MONTH(#REF!)=12,"DECEMBRE"))))))))))))</f>
        <v>JANVIER</v>
      </c>
      <c r="T293" s="252" t="e">
        <f>YEAR(#REF!)</f>
        <v>#REF!</v>
      </c>
      <c r="U2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3" s="222" t="s">
        <v>27</v>
      </c>
      <c r="W293" s="222" t="s">
        <v>27</v>
      </c>
      <c r="X293" s="368"/>
      <c r="Y293" s="407"/>
      <c r="Z293" s="190"/>
      <c r="AA293" s="190"/>
      <c r="GA293" s="68"/>
    </row>
    <row r="294" spans="1:183" s="67" customFormat="1" ht="48.65" customHeight="1" x14ac:dyDescent="0.35">
      <c r="A294" s="67" t="s">
        <v>2495</v>
      </c>
      <c r="B294" s="255" t="s">
        <v>351</v>
      </c>
      <c r="C294" s="405" t="s">
        <v>50</v>
      </c>
      <c r="D294" s="406" t="s">
        <v>51</v>
      </c>
      <c r="E294" s="14" t="s">
        <v>571</v>
      </c>
      <c r="F294" s="25" t="s">
        <v>572</v>
      </c>
      <c r="G294" s="15"/>
      <c r="H294" s="389">
        <v>18820.8</v>
      </c>
      <c r="I294" s="277">
        <v>0.5</v>
      </c>
      <c r="J294" s="250">
        <v>7998.84</v>
      </c>
      <c r="K294" s="250">
        <v>0</v>
      </c>
      <c r="L294" s="250">
        <v>1411.56</v>
      </c>
      <c r="M294" s="250">
        <v>0</v>
      </c>
      <c r="N294" s="426">
        <v>9410.4</v>
      </c>
      <c r="O294" s="419">
        <v>42535</v>
      </c>
      <c r="P294" s="252" t="e">
        <f>YEAR(#REF!)</f>
        <v>#REF!</v>
      </c>
      <c r="Q2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4" s="252">
        <f>YEAR(O294)</f>
        <v>2016</v>
      </c>
      <c r="S294" s="252" t="str">
        <f>IF(MONTH(O294)=1,"JANVIER",IF(MONTH(O294)=2,"FEVRIER",IF(MONTH(O294)=3,"MARS",IF(MONTH(O294)=4,"AVRIL",IF(MONTH(O294)=5,"MAI",IF(MONTH(O294)=6,"JUIN",IF(MONTH(O294)=7,"JUILLET",IF(MONTH(O294)=8,"AOUT",IF(MONTH(O294)=9,"SEPTEMBRE",IF(MONTH(O294)=10,"OCTOBRE",IF(MONTH(4)=11,"NOVEMBRE",IF(MONTH(#REF!)=12,"DECEMBRE"))))))))))))</f>
        <v>JUIN</v>
      </c>
      <c r="T294" s="252" t="e">
        <f>YEAR(#REF!)</f>
        <v>#REF!</v>
      </c>
      <c r="U2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4" s="317" t="s">
        <v>27</v>
      </c>
      <c r="W294" s="317" t="s">
        <v>27</v>
      </c>
      <c r="X294" s="368"/>
      <c r="Y294" s="407"/>
      <c r="Z294" s="190"/>
      <c r="AA294" s="190"/>
      <c r="GA294" s="68"/>
    </row>
    <row r="295" spans="1:183" s="67" customFormat="1" ht="135.65" customHeight="1" x14ac:dyDescent="0.35">
      <c r="A295" s="67" t="s">
        <v>2495</v>
      </c>
      <c r="B295" s="255" t="s">
        <v>351</v>
      </c>
      <c r="C295" s="405" t="s">
        <v>50</v>
      </c>
      <c r="D295" s="406" t="s">
        <v>51</v>
      </c>
      <c r="E295" s="14" t="s">
        <v>573</v>
      </c>
      <c r="F295" s="25" t="s">
        <v>379</v>
      </c>
      <c r="G295" s="250">
        <v>354594.03</v>
      </c>
      <c r="H295" s="250">
        <v>296121.40000000002</v>
      </c>
      <c r="I295" s="277">
        <v>0.7061814850260737</v>
      </c>
      <c r="J295" s="250">
        <v>177748.13</v>
      </c>
      <c r="K295" s="250">
        <v>31367.32</v>
      </c>
      <c r="L295" s="250">
        <v>0</v>
      </c>
      <c r="M295" s="250">
        <v>0</v>
      </c>
      <c r="N295" s="250">
        <v>87005.95</v>
      </c>
      <c r="O295" s="419">
        <v>43606</v>
      </c>
      <c r="P295" s="252" t="e">
        <f>YEAR(#REF!)</f>
        <v>#REF!</v>
      </c>
      <c r="Q2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5" s="252">
        <f>YEAR(O295)</f>
        <v>2019</v>
      </c>
      <c r="S295" s="252" t="str">
        <f>IF(MONTH(O295)=1,"JANVIER",IF(MONTH(O295)=2,"FEVRIER",IF(MONTH(O295)=3,"MARS",IF(MONTH(O295)=4,"AVRIL",IF(MONTH(O295)=5,"MAI",IF(MONTH(O295)=6,"JUIN",IF(MONTH(O295)=7,"JUILLET",IF(MONTH(O295)=8,"AOUT",IF(MONTH(O295)=9,"SEPTEMBRE",IF(MONTH(O295)=10,"OCTOBRE",IF(MONTH(4)=11,"NOVEMBRE",IF(MONTH(#REF!)=12,"DECEMBRE"))))))))))))</f>
        <v>MAI</v>
      </c>
      <c r="T295" s="252" t="e">
        <f>YEAR(#REF!)</f>
        <v>#REF!</v>
      </c>
      <c r="U2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5" s="232" t="e">
        <f>YEAR(#REF!)</f>
        <v>#REF!</v>
      </c>
      <c r="W29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95" s="432"/>
      <c r="Y295" s="407"/>
      <c r="Z295" s="190"/>
      <c r="AA295" s="190"/>
      <c r="GA295" s="68"/>
    </row>
    <row r="296" spans="1:183" s="67" customFormat="1" ht="48.65" customHeight="1" x14ac:dyDescent="0.35">
      <c r="A296" s="67" t="s">
        <v>2495</v>
      </c>
      <c r="B296" s="255" t="s">
        <v>351</v>
      </c>
      <c r="C296" s="405" t="s">
        <v>50</v>
      </c>
      <c r="D296" s="406" t="s">
        <v>51</v>
      </c>
      <c r="E296" s="14" t="s">
        <v>574</v>
      </c>
      <c r="F296" s="12" t="s">
        <v>408</v>
      </c>
      <c r="G296" s="365">
        <v>176375</v>
      </c>
      <c r="H296" s="250">
        <v>176246.82</v>
      </c>
      <c r="I296" s="277">
        <v>0.75000002836930613</v>
      </c>
      <c r="J296" s="250">
        <v>112357.35</v>
      </c>
      <c r="K296" s="250">
        <v>19827.77</v>
      </c>
      <c r="L296" s="250">
        <v>0</v>
      </c>
      <c r="M296" s="250">
        <v>0</v>
      </c>
      <c r="N296" s="250">
        <v>44061.7</v>
      </c>
      <c r="O296" s="419">
        <v>43564</v>
      </c>
      <c r="P296" s="252" t="e">
        <f>YEAR(#REF!)</f>
        <v>#REF!</v>
      </c>
      <c r="Q2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6" s="252">
        <f>YEAR(O296)</f>
        <v>2019</v>
      </c>
      <c r="S296" s="252" t="str">
        <f>IF(MONTH(O296)=1,"JANVIER",IF(MONTH(O296)=2,"FEVRIER",IF(MONTH(O296)=3,"MARS",IF(MONTH(O296)=4,"AVRIL",IF(MONTH(O296)=5,"MAI",IF(MONTH(O296)=6,"JUIN",IF(MONTH(O296)=7,"JUILLET",IF(MONTH(O296)=8,"AOUT",IF(MONTH(O296)=9,"SEPTEMBRE",IF(MONTH(O296)=10,"OCTOBRE",IF(MONTH(4)=11,"NOVEMBRE",IF(MONTH(#REF!)=12,"DECEMBRE"))))))))))))</f>
        <v>AVRIL</v>
      </c>
      <c r="T296" s="252" t="e">
        <f>YEAR(#REF!)</f>
        <v>#REF!</v>
      </c>
      <c r="U2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6" s="232" t="e">
        <f>YEAR(#REF!)</f>
        <v>#REF!</v>
      </c>
      <c r="W29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96" s="25"/>
      <c r="Y296" s="407"/>
      <c r="Z296" s="190"/>
      <c r="AA296" s="190"/>
      <c r="GA296" s="68"/>
    </row>
    <row r="297" spans="1:183" s="67" customFormat="1" ht="48.65" customHeight="1" x14ac:dyDescent="0.35">
      <c r="A297" s="67" t="s">
        <v>2495</v>
      </c>
      <c r="B297" s="255" t="s">
        <v>351</v>
      </c>
      <c r="C297" s="405" t="s">
        <v>50</v>
      </c>
      <c r="D297" s="406" t="s">
        <v>51</v>
      </c>
      <c r="E297" s="14" t="s">
        <v>575</v>
      </c>
      <c r="F297" s="25" t="s">
        <v>530</v>
      </c>
      <c r="G297" s="15">
        <v>20324.849999999999</v>
      </c>
      <c r="H297" s="389">
        <v>19670.349999999999</v>
      </c>
      <c r="I297" s="277">
        <v>0.50000025418968153</v>
      </c>
      <c r="J297" s="264">
        <v>8359.9</v>
      </c>
      <c r="K297" s="15">
        <v>1475.28</v>
      </c>
      <c r="L297" s="264">
        <v>0</v>
      </c>
      <c r="M297" s="15">
        <v>0</v>
      </c>
      <c r="N297" s="15">
        <v>9835.17</v>
      </c>
      <c r="O297" s="166"/>
      <c r="P297" s="252" t="e">
        <f>YEAR(#REF!)</f>
        <v>#REF!</v>
      </c>
      <c r="Q2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7" s="252">
        <f>YEAR(O297)</f>
        <v>1900</v>
      </c>
      <c r="S297" s="252" t="str">
        <f>IF(MONTH(O297)=1,"JANVIER",IF(MONTH(O297)=2,"FEVRIER",IF(MONTH(O297)=3,"MARS",IF(MONTH(O297)=4,"AVRIL",IF(MONTH(O297)=5,"MAI",IF(MONTH(O297)=6,"JUIN",IF(MONTH(O297)=7,"JUILLET",IF(MONTH(O297)=8,"AOUT",IF(MONTH(O297)=9,"SEPTEMBRE",IF(MONTH(O297)=10,"OCTOBRE",IF(MONTH(4)=11,"NOVEMBRE",IF(MONTH(#REF!)=12,"DECEMBRE"))))))))))))</f>
        <v>JANVIER</v>
      </c>
      <c r="T297" s="252" t="e">
        <f>YEAR(#REF!)</f>
        <v>#REF!</v>
      </c>
      <c r="U2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7" s="252" t="e">
        <f>YEAR(#REF!)</f>
        <v>#REF!</v>
      </c>
      <c r="W2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97" s="368"/>
      <c r="Y297" s="407"/>
      <c r="Z297" s="190"/>
      <c r="AA297" s="190"/>
      <c r="GA297" s="68"/>
    </row>
    <row r="298" spans="1:183" s="67" customFormat="1" ht="130.5" customHeight="1" x14ac:dyDescent="0.35">
      <c r="A298" s="67" t="s">
        <v>2495</v>
      </c>
      <c r="B298" s="255" t="s">
        <v>351</v>
      </c>
      <c r="C298" s="405" t="s">
        <v>50</v>
      </c>
      <c r="D298" s="406" t="s">
        <v>51</v>
      </c>
      <c r="E298" s="14" t="s">
        <v>576</v>
      </c>
      <c r="F298" s="25" t="s">
        <v>406</v>
      </c>
      <c r="G298" s="15">
        <v>191213</v>
      </c>
      <c r="H298" s="389">
        <v>152025</v>
      </c>
      <c r="I298" s="277">
        <v>0.721672422298964</v>
      </c>
      <c r="J298" s="264">
        <v>93255.41</v>
      </c>
      <c r="K298" s="15">
        <v>16456.84</v>
      </c>
      <c r="L298" s="264">
        <v>0</v>
      </c>
      <c r="M298" s="15">
        <v>0</v>
      </c>
      <c r="N298" s="15">
        <v>42312.75</v>
      </c>
      <c r="O298" s="419">
        <v>43109</v>
      </c>
      <c r="P298" s="252" t="e">
        <f>YEAR(#REF!)</f>
        <v>#REF!</v>
      </c>
      <c r="Q2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8" s="252">
        <f>YEAR(O298)</f>
        <v>2018</v>
      </c>
      <c r="S298" s="252" t="str">
        <f>IF(MONTH(O298)=1,"JANVIER",IF(MONTH(O298)=2,"FEVRIER",IF(MONTH(O298)=3,"MARS",IF(MONTH(O298)=4,"AVRIL",IF(MONTH(O298)=5,"MAI",IF(MONTH(O298)=6,"JUIN",IF(MONTH(O298)=7,"JUILLET",IF(MONTH(O298)=8,"AOUT",IF(MONTH(O298)=9,"SEPTEMBRE",IF(MONTH(O298)=10,"OCTOBRE",IF(MONTH(4)=11,"NOVEMBRE",IF(MONTH(#REF!)=12,"DECEMBRE"))))))))))))</f>
        <v>JANVIER</v>
      </c>
      <c r="T298" s="252" t="e">
        <f>YEAR(#REF!)</f>
        <v>#REF!</v>
      </c>
      <c r="U2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8" s="232" t="e">
        <f>YEAR(#REF!)</f>
        <v>#REF!</v>
      </c>
      <c r="W29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298" s="368"/>
      <c r="Y298" s="407"/>
      <c r="Z298" s="190"/>
      <c r="AA298" s="190"/>
      <c r="GA298" s="68"/>
    </row>
    <row r="299" spans="1:183" s="67" customFormat="1" ht="68.400000000000006" customHeight="1" x14ac:dyDescent="0.35">
      <c r="A299" s="67" t="s">
        <v>2495</v>
      </c>
      <c r="B299" s="255" t="s">
        <v>351</v>
      </c>
      <c r="C299" s="405" t="s">
        <v>50</v>
      </c>
      <c r="D299" s="406" t="s">
        <v>51</v>
      </c>
      <c r="E299" s="14" t="s">
        <v>577</v>
      </c>
      <c r="F299" s="25" t="s">
        <v>317</v>
      </c>
      <c r="G299" s="15">
        <v>44772</v>
      </c>
      <c r="H299" s="389">
        <v>9755</v>
      </c>
      <c r="I299" s="277">
        <v>0.75</v>
      </c>
      <c r="J299" s="264">
        <v>6218.81</v>
      </c>
      <c r="K299" s="15">
        <v>0</v>
      </c>
      <c r="L299" s="264">
        <v>1097.44</v>
      </c>
      <c r="M299" s="15">
        <v>0</v>
      </c>
      <c r="N299" s="15">
        <v>2438.75</v>
      </c>
      <c r="O299" s="166"/>
      <c r="P299" s="252" t="e">
        <f>YEAR(#REF!)</f>
        <v>#REF!</v>
      </c>
      <c r="Q2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299" s="252">
        <f>YEAR(O299)</f>
        <v>1900</v>
      </c>
      <c r="S299" s="252" t="str">
        <f>IF(MONTH(O299)=1,"JANVIER",IF(MONTH(O299)=2,"FEVRIER",IF(MONTH(O299)=3,"MARS",IF(MONTH(O299)=4,"AVRIL",IF(MONTH(O299)=5,"MAI",IF(MONTH(O299)=6,"JUIN",IF(MONTH(O299)=7,"JUILLET",IF(MONTH(O299)=8,"AOUT",IF(MONTH(O299)=9,"SEPTEMBRE",IF(MONTH(O299)=10,"OCTOBRE",IF(MONTH(4)=11,"NOVEMBRE",IF(MONTH(#REF!)=12,"DECEMBRE"))))))))))))</f>
        <v>JANVIER</v>
      </c>
      <c r="T299" s="252" t="e">
        <f>YEAR(#REF!)</f>
        <v>#REF!</v>
      </c>
      <c r="U2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299" s="222" t="s">
        <v>27</v>
      </c>
      <c r="W299" s="222" t="s">
        <v>27</v>
      </c>
      <c r="X299" s="368"/>
      <c r="Y299" s="407"/>
      <c r="Z299" s="190"/>
      <c r="AA299" s="190"/>
      <c r="GA299" s="68"/>
    </row>
    <row r="300" spans="1:183" s="67" customFormat="1" ht="71.400000000000006" customHeight="1" x14ac:dyDescent="0.35">
      <c r="A300" s="67" t="s">
        <v>2495</v>
      </c>
      <c r="B300" s="255" t="s">
        <v>351</v>
      </c>
      <c r="C300" s="405" t="s">
        <v>50</v>
      </c>
      <c r="D300" s="406" t="s">
        <v>51</v>
      </c>
      <c r="E300" s="14" t="s">
        <v>578</v>
      </c>
      <c r="F300" s="25" t="s">
        <v>317</v>
      </c>
      <c r="G300" s="15">
        <v>71890</v>
      </c>
      <c r="H300" s="389">
        <v>71890</v>
      </c>
      <c r="I300" s="277">
        <v>0.75</v>
      </c>
      <c r="J300" s="264">
        <v>40635.82</v>
      </c>
      <c r="K300" s="15">
        <v>0</v>
      </c>
      <c r="L300" s="264">
        <v>13281.68</v>
      </c>
      <c r="M300" s="15">
        <v>0</v>
      </c>
      <c r="N300" s="15">
        <v>17972.5</v>
      </c>
      <c r="O300" s="166"/>
      <c r="P300" s="252" t="e">
        <f>YEAR(#REF!)</f>
        <v>#REF!</v>
      </c>
      <c r="Q3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0" s="252">
        <f>YEAR(O300)</f>
        <v>1900</v>
      </c>
      <c r="S300" s="252" t="str">
        <f>IF(MONTH(O300)=1,"JANVIER",IF(MONTH(O300)=2,"FEVRIER",IF(MONTH(O300)=3,"MARS",IF(MONTH(O300)=4,"AVRIL",IF(MONTH(O300)=5,"MAI",IF(MONTH(O300)=6,"JUIN",IF(MONTH(O300)=7,"JUILLET",IF(MONTH(O300)=8,"AOUT",IF(MONTH(O300)=9,"SEPTEMBRE",IF(MONTH(O300)=10,"OCTOBRE",IF(MONTH(4)=11,"NOVEMBRE",IF(MONTH(#REF!)=12,"DECEMBRE"))))))))))))</f>
        <v>JANVIER</v>
      </c>
      <c r="T300" s="252" t="e">
        <f>YEAR(#REF!)</f>
        <v>#REF!</v>
      </c>
      <c r="U3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0" s="222" t="s">
        <v>27</v>
      </c>
      <c r="W300" s="222" t="s">
        <v>27</v>
      </c>
      <c r="X300" s="368"/>
      <c r="Y300" s="407"/>
      <c r="Z300" s="190"/>
      <c r="AA300" s="190"/>
      <c r="GA300" s="68"/>
    </row>
    <row r="301" spans="1:183" s="215" customFormat="1" ht="67.5" customHeight="1" x14ac:dyDescent="0.35">
      <c r="A301" s="67" t="s">
        <v>2495</v>
      </c>
      <c r="B301" s="255" t="s">
        <v>351</v>
      </c>
      <c r="C301" s="405" t="s">
        <v>50</v>
      </c>
      <c r="D301" s="406" t="s">
        <v>51</v>
      </c>
      <c r="E301" s="261" t="s">
        <v>579</v>
      </c>
      <c r="F301" s="25" t="s">
        <v>441</v>
      </c>
      <c r="G301" s="15">
        <v>35911.839999999997</v>
      </c>
      <c r="H301" s="389">
        <v>35911.839999999997</v>
      </c>
      <c r="I301" s="277">
        <v>0.75000000000000011</v>
      </c>
      <c r="J301" s="15">
        <v>22893.79</v>
      </c>
      <c r="K301" s="15">
        <v>0</v>
      </c>
      <c r="L301" s="15">
        <v>4040.09</v>
      </c>
      <c r="M301" s="15">
        <v>0</v>
      </c>
      <c r="N301" s="15">
        <v>8977.9599999999991</v>
      </c>
      <c r="O301" s="419">
        <v>43137</v>
      </c>
      <c r="P301" s="252" t="e">
        <f>YEAR(#REF!)</f>
        <v>#REF!</v>
      </c>
      <c r="Q3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1" s="252">
        <f>YEAR(O301)</f>
        <v>2018</v>
      </c>
      <c r="S301" s="252" t="str">
        <f>IF(MONTH(O301)=1,"JANVIER",IF(MONTH(O301)=2,"FEVRIER",IF(MONTH(O301)=3,"MARS",IF(MONTH(O301)=4,"AVRIL",IF(MONTH(O301)=5,"MAI",IF(MONTH(O301)=6,"JUIN",IF(MONTH(O301)=7,"JUILLET",IF(MONTH(O301)=8,"AOUT",IF(MONTH(O301)=9,"SEPTEMBRE",IF(MONTH(O301)=10,"OCTOBRE",IF(MONTH(4)=11,"NOVEMBRE",IF(MONTH(#REF!)=12,"DECEMBRE"))))))))))))</f>
        <v>FEVRIER</v>
      </c>
      <c r="T301" s="252" t="e">
        <f>YEAR(#REF!)</f>
        <v>#REF!</v>
      </c>
      <c r="U3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1" s="317" t="s">
        <v>27</v>
      </c>
      <c r="W301" s="317" t="s">
        <v>27</v>
      </c>
      <c r="X301" s="368"/>
      <c r="Y301" s="407"/>
      <c r="Z301" s="190"/>
      <c r="AA301" s="190"/>
      <c r="GA301" s="204"/>
    </row>
    <row r="302" spans="1:183" s="67" customFormat="1" ht="48.65" customHeight="1" x14ac:dyDescent="0.35">
      <c r="A302" s="67" t="s">
        <v>2495</v>
      </c>
      <c r="B302" s="255" t="s">
        <v>351</v>
      </c>
      <c r="C302" s="405" t="s">
        <v>50</v>
      </c>
      <c r="D302" s="406" t="s">
        <v>51</v>
      </c>
      <c r="E302" s="14" t="s">
        <v>580</v>
      </c>
      <c r="F302" s="12" t="s">
        <v>581</v>
      </c>
      <c r="G302" s="15">
        <v>35866</v>
      </c>
      <c r="H302" s="389">
        <v>16690</v>
      </c>
      <c r="I302" s="277">
        <v>0.75</v>
      </c>
      <c r="J302" s="15">
        <v>9434.02</v>
      </c>
      <c r="K302" s="15">
        <v>0</v>
      </c>
      <c r="L302" s="15">
        <v>3083.48</v>
      </c>
      <c r="M302" s="15">
        <v>0</v>
      </c>
      <c r="N302" s="15">
        <v>4172.5</v>
      </c>
      <c r="O302" s="419">
        <v>43255</v>
      </c>
      <c r="P302" s="252" t="e">
        <f>YEAR(#REF!)</f>
        <v>#REF!</v>
      </c>
      <c r="Q3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2" s="252">
        <f>YEAR(O302)</f>
        <v>2018</v>
      </c>
      <c r="S302" s="252" t="str">
        <f>IF(MONTH(O302)=1,"JANVIER",IF(MONTH(O302)=2,"FEVRIER",IF(MONTH(O302)=3,"MARS",IF(MONTH(O302)=4,"AVRIL",IF(MONTH(O302)=5,"MAI",IF(MONTH(O302)=6,"JUIN",IF(MONTH(O302)=7,"JUILLET",IF(MONTH(O302)=8,"AOUT",IF(MONTH(O302)=9,"SEPTEMBRE",IF(MONTH(O302)=10,"OCTOBRE",IF(MONTH(4)=11,"NOVEMBRE",IF(MONTH(#REF!)=12,"DECEMBRE"))))))))))))</f>
        <v>JUIN</v>
      </c>
      <c r="T302" s="252" t="e">
        <f>YEAR(#REF!)</f>
        <v>#REF!</v>
      </c>
      <c r="U3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2" s="222" t="s">
        <v>27</v>
      </c>
      <c r="W302" s="222" t="s">
        <v>27</v>
      </c>
      <c r="X302" s="368"/>
      <c r="Y302" s="407"/>
      <c r="Z302" s="190"/>
      <c r="AA302" s="190"/>
      <c r="GA302" s="68"/>
    </row>
    <row r="303" spans="1:183" s="67" customFormat="1" ht="48.65" customHeight="1" x14ac:dyDescent="0.35">
      <c r="A303" s="67" t="s">
        <v>2495</v>
      </c>
      <c r="B303" s="255" t="s">
        <v>351</v>
      </c>
      <c r="C303" s="405" t="s">
        <v>50</v>
      </c>
      <c r="D303" s="406" t="s">
        <v>51</v>
      </c>
      <c r="E303" s="14" t="s">
        <v>582</v>
      </c>
      <c r="F303" s="12" t="s">
        <v>581</v>
      </c>
      <c r="G303" s="264">
        <v>45923.28</v>
      </c>
      <c r="H303" s="250">
        <v>39373.39</v>
      </c>
      <c r="I303" s="277">
        <v>0.74299418973067854</v>
      </c>
      <c r="J303" s="264">
        <v>24866.07</v>
      </c>
      <c r="K303" s="264">
        <v>0</v>
      </c>
      <c r="L303" s="264">
        <v>4388.13</v>
      </c>
      <c r="M303" s="250">
        <v>0</v>
      </c>
      <c r="N303" s="264">
        <v>10119.19</v>
      </c>
      <c r="O303" s="419">
        <v>43402</v>
      </c>
      <c r="P303" s="252" t="e">
        <f>YEAR(#REF!)</f>
        <v>#REF!</v>
      </c>
      <c r="Q3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3" s="252">
        <f>YEAR(O303)</f>
        <v>2018</v>
      </c>
      <c r="S303" s="252" t="str">
        <f>IF(MONTH(O303)=1,"JANVIER",IF(MONTH(O303)=2,"FEVRIER",IF(MONTH(O303)=3,"MARS",IF(MONTH(O303)=4,"AVRIL",IF(MONTH(O303)=5,"MAI",IF(MONTH(O303)=6,"JUIN",IF(MONTH(O303)=7,"JUILLET",IF(MONTH(O303)=8,"AOUT",IF(MONTH(O303)=9,"SEPTEMBRE",IF(MONTH(O303)=10,"OCTOBRE",IF(MONTH(4)=11,"NOVEMBRE",IF(MONTH(#REF!)=12,"DECEMBRE"))))))))))))</f>
        <v>OCTOBRE</v>
      </c>
      <c r="T303" s="252" t="e">
        <f>YEAR(#REF!)</f>
        <v>#REF!</v>
      </c>
      <c r="U3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3" s="222" t="s">
        <v>27</v>
      </c>
      <c r="W303" s="222" t="s">
        <v>27</v>
      </c>
      <c r="X303" s="25"/>
      <c r="Y303" s="407"/>
      <c r="Z303" s="190"/>
      <c r="AA303" s="190"/>
      <c r="GA303" s="68"/>
    </row>
    <row r="304" spans="1:183" s="67" customFormat="1" ht="48.65" customHeight="1" x14ac:dyDescent="0.35">
      <c r="A304" s="67" t="s">
        <v>2495</v>
      </c>
      <c r="B304" s="255" t="s">
        <v>351</v>
      </c>
      <c r="C304" s="405" t="s">
        <v>50</v>
      </c>
      <c r="D304" s="406" t="s">
        <v>51</v>
      </c>
      <c r="E304" s="14" t="s">
        <v>583</v>
      </c>
      <c r="F304" s="25" t="s">
        <v>584</v>
      </c>
      <c r="G304" s="264">
        <v>738037.3</v>
      </c>
      <c r="H304" s="389">
        <v>569345.25</v>
      </c>
      <c r="I304" s="277">
        <v>0.71571008979173889</v>
      </c>
      <c r="J304" s="250">
        <v>331378.56</v>
      </c>
      <c r="K304" s="250">
        <v>58478.58</v>
      </c>
      <c r="L304" s="250">
        <v>17629</v>
      </c>
      <c r="M304" s="250">
        <v>0</v>
      </c>
      <c r="N304" s="264">
        <v>161859.10999999999</v>
      </c>
      <c r="O304" s="419">
        <v>43374</v>
      </c>
      <c r="P304" s="252" t="e">
        <f>YEAR(#REF!)</f>
        <v>#REF!</v>
      </c>
      <c r="Q3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4" s="252">
        <f>YEAR(O304)</f>
        <v>2018</v>
      </c>
      <c r="S304" s="252" t="str">
        <f>IF(MONTH(O304)=1,"JANVIER",IF(MONTH(O304)=2,"FEVRIER",IF(MONTH(O304)=3,"MARS",IF(MONTH(O304)=4,"AVRIL",IF(MONTH(O304)=5,"MAI",IF(MONTH(O304)=6,"JUIN",IF(MONTH(O304)=7,"JUILLET",IF(MONTH(O304)=8,"AOUT",IF(MONTH(O304)=9,"SEPTEMBRE",IF(MONTH(O304)=10,"OCTOBRE",IF(MONTH(4)=11,"NOVEMBRE",IF(MONTH(#REF!)=12,"DECEMBRE"))))))))))))</f>
        <v>OCTOBRE</v>
      </c>
      <c r="T304" s="252" t="e">
        <f>YEAR(#REF!)</f>
        <v>#REF!</v>
      </c>
      <c r="U3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4" s="232" t="e">
        <f>YEAR(#REF!)</f>
        <v>#REF!</v>
      </c>
      <c r="W30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04" s="25"/>
      <c r="Y304" s="407"/>
      <c r="Z304" s="190"/>
      <c r="AA304" s="190"/>
      <c r="GA304" s="68"/>
    </row>
    <row r="305" spans="1:183" s="67" customFormat="1" ht="48.65" customHeight="1" x14ac:dyDescent="0.35">
      <c r="A305" s="67" t="s">
        <v>2495</v>
      </c>
      <c r="B305" s="255" t="s">
        <v>351</v>
      </c>
      <c r="C305" s="405" t="s">
        <v>50</v>
      </c>
      <c r="D305" s="406" t="s">
        <v>51</v>
      </c>
      <c r="E305" s="14" t="s">
        <v>585</v>
      </c>
      <c r="F305" s="25" t="s">
        <v>586</v>
      </c>
      <c r="G305" s="15">
        <v>238550</v>
      </c>
      <c r="H305" s="389">
        <v>223811.95</v>
      </c>
      <c r="I305" s="277">
        <v>0.71018978209161765</v>
      </c>
      <c r="J305" s="264">
        <v>133629.1</v>
      </c>
      <c r="K305" s="15">
        <v>0</v>
      </c>
      <c r="L305" s="264">
        <v>25319.86</v>
      </c>
      <c r="M305" s="15">
        <v>0</v>
      </c>
      <c r="N305" s="15">
        <v>64862.99</v>
      </c>
      <c r="O305" s="25"/>
      <c r="P305" s="252" t="e">
        <f>YEAR(#REF!)</f>
        <v>#REF!</v>
      </c>
      <c r="Q3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5" s="252">
        <f>YEAR(O305)</f>
        <v>1900</v>
      </c>
      <c r="S305" s="252" t="str">
        <f>IF(MONTH(O305)=1,"JANVIER",IF(MONTH(O305)=2,"FEVRIER",IF(MONTH(O305)=3,"MARS",IF(MONTH(O305)=4,"AVRIL",IF(MONTH(O305)=5,"MAI",IF(MONTH(O305)=6,"JUIN",IF(MONTH(O305)=7,"JUILLET",IF(MONTH(O305)=8,"AOUT",IF(MONTH(O305)=9,"SEPTEMBRE",IF(MONTH(O305)=10,"OCTOBRE",IF(MONTH(4)=11,"NOVEMBRE",IF(MONTH(#REF!)=12,"DECEMBRE"))))))))))))</f>
        <v>JANVIER</v>
      </c>
      <c r="T305" s="252" t="e">
        <f>YEAR(#REF!)</f>
        <v>#REF!</v>
      </c>
      <c r="U3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5" s="232" t="e">
        <f>YEAR(#REF!)</f>
        <v>#REF!</v>
      </c>
      <c r="W30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05" s="368"/>
      <c r="Y305" s="407"/>
      <c r="Z305" s="190"/>
      <c r="AA305" s="190"/>
      <c r="GA305" s="68"/>
    </row>
    <row r="306" spans="1:183" s="67" customFormat="1" ht="48.65" customHeight="1" x14ac:dyDescent="0.35">
      <c r="A306" s="67" t="s">
        <v>2495</v>
      </c>
      <c r="B306" s="255" t="s">
        <v>351</v>
      </c>
      <c r="C306" s="405" t="s">
        <v>50</v>
      </c>
      <c r="D306" s="406" t="s">
        <v>51</v>
      </c>
      <c r="E306" s="261" t="s">
        <v>587</v>
      </c>
      <c r="F306" s="25" t="s">
        <v>382</v>
      </c>
      <c r="G306" s="250">
        <v>92427.37</v>
      </c>
      <c r="H306" s="389">
        <v>91206.37</v>
      </c>
      <c r="I306" s="277">
        <v>0.66667361062609987</v>
      </c>
      <c r="J306" s="250">
        <v>51684.14</v>
      </c>
      <c r="K306" s="250">
        <v>9120.74</v>
      </c>
      <c r="L306" s="250">
        <v>0</v>
      </c>
      <c r="M306" s="250">
        <v>0</v>
      </c>
      <c r="N306" s="250">
        <v>30401.49</v>
      </c>
      <c r="O306" s="11">
        <v>43312</v>
      </c>
      <c r="P306" s="252" t="e">
        <f>YEAR(#REF!)</f>
        <v>#REF!</v>
      </c>
      <c r="Q3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6" s="252">
        <f>YEAR(O306)</f>
        <v>2018</v>
      </c>
      <c r="S306" s="252" t="str">
        <f>IF(MONTH(O306)=1,"JANVIER",IF(MONTH(O306)=2,"FEVRIER",IF(MONTH(O306)=3,"MARS",IF(MONTH(O306)=4,"AVRIL",IF(MONTH(O306)=5,"MAI",IF(MONTH(O306)=6,"JUIN",IF(MONTH(O306)=7,"JUILLET",IF(MONTH(O306)=8,"AOUT",IF(MONTH(O306)=9,"SEPTEMBRE",IF(MONTH(O306)=10,"OCTOBRE",IF(MONTH(4)=11,"NOVEMBRE",IF(MONTH(#REF!)=12,"DECEMBRE"))))))))))))</f>
        <v>JUILLET</v>
      </c>
      <c r="T306" s="252" t="e">
        <f>YEAR(#REF!)</f>
        <v>#REF!</v>
      </c>
      <c r="U3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6" s="232" t="e">
        <f>YEAR(#REF!)</f>
        <v>#REF!</v>
      </c>
      <c r="W30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06" s="25"/>
      <c r="Y306" s="407"/>
      <c r="Z306" s="190"/>
      <c r="AA306" s="190"/>
      <c r="GA306" s="68"/>
    </row>
    <row r="307" spans="1:183" s="67" customFormat="1" ht="83.15" customHeight="1" x14ac:dyDescent="0.35">
      <c r="A307" s="67" t="s">
        <v>2495</v>
      </c>
      <c r="B307" s="255" t="s">
        <v>351</v>
      </c>
      <c r="C307" s="405" t="s">
        <v>50</v>
      </c>
      <c r="D307" s="406" t="s">
        <v>51</v>
      </c>
      <c r="E307" s="14" t="s">
        <v>588</v>
      </c>
      <c r="F307" s="25" t="s">
        <v>589</v>
      </c>
      <c r="G307" s="15">
        <v>154671.87</v>
      </c>
      <c r="H307" s="389">
        <v>131874.44</v>
      </c>
      <c r="I307" s="277">
        <v>0.84477151144679741</v>
      </c>
      <c r="J307" s="15">
        <v>94324.82</v>
      </c>
      <c r="K307" s="15">
        <v>0</v>
      </c>
      <c r="L307" s="15">
        <v>16645.560000000001</v>
      </c>
      <c r="M307" s="15">
        <v>433.39</v>
      </c>
      <c r="N307" s="15">
        <v>20470.669999999998</v>
      </c>
      <c r="O307" s="25"/>
      <c r="P307" s="252" t="e">
        <f>YEAR(#REF!)</f>
        <v>#REF!</v>
      </c>
      <c r="Q3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7" s="252">
        <f>YEAR(O307)</f>
        <v>1900</v>
      </c>
      <c r="S307" s="252" t="str">
        <f>IF(MONTH(O307)=1,"JANVIER",IF(MONTH(O307)=2,"FEVRIER",IF(MONTH(O307)=3,"MARS",IF(MONTH(O307)=4,"AVRIL",IF(MONTH(O307)=5,"MAI",IF(MONTH(O307)=6,"JUIN",IF(MONTH(O307)=7,"JUILLET",IF(MONTH(O307)=8,"AOUT",IF(MONTH(O307)=9,"SEPTEMBRE",IF(MONTH(O307)=10,"OCTOBRE",IF(MONTH(4)=11,"NOVEMBRE",IF(MONTH(#REF!)=12,"DECEMBRE"))))))))))))</f>
        <v>JANVIER</v>
      </c>
      <c r="T307" s="252" t="e">
        <f>YEAR(#REF!)</f>
        <v>#REF!</v>
      </c>
      <c r="U3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7" s="232" t="e">
        <f>YEAR(#REF!)</f>
        <v>#REF!</v>
      </c>
      <c r="W30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07" s="368"/>
      <c r="Y307" s="407"/>
      <c r="Z307" s="190"/>
      <c r="AA307" s="190"/>
      <c r="GA307" s="68"/>
    </row>
    <row r="308" spans="1:183" s="67" customFormat="1" ht="48.65" customHeight="1" x14ac:dyDescent="0.35">
      <c r="A308" s="67" t="s">
        <v>2495</v>
      </c>
      <c r="B308" s="255" t="s">
        <v>351</v>
      </c>
      <c r="C308" s="405" t="s">
        <v>50</v>
      </c>
      <c r="D308" s="406" t="s">
        <v>51</v>
      </c>
      <c r="E308" s="14" t="s">
        <v>590</v>
      </c>
      <c r="F308" s="51" t="s">
        <v>373</v>
      </c>
      <c r="G308" s="15">
        <v>68388.09</v>
      </c>
      <c r="H308" s="389">
        <v>68388.09</v>
      </c>
      <c r="I308" s="277">
        <v>0.75000003655607284</v>
      </c>
      <c r="J308" s="15">
        <v>43597.4</v>
      </c>
      <c r="K308" s="15">
        <v>0</v>
      </c>
      <c r="L308" s="15">
        <v>7693.67</v>
      </c>
      <c r="M308" s="15">
        <v>0</v>
      </c>
      <c r="N308" s="15">
        <v>17097.02</v>
      </c>
      <c r="O308" s="11">
        <v>43165</v>
      </c>
      <c r="P308" s="252" t="e">
        <f>YEAR(#REF!)</f>
        <v>#REF!</v>
      </c>
      <c r="Q3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8" s="252">
        <f>YEAR(O308)</f>
        <v>2018</v>
      </c>
      <c r="S308" s="252" t="str">
        <f>IF(MONTH(O308)=1,"JANVIER",IF(MONTH(O308)=2,"FEVRIER",IF(MONTH(O308)=3,"MARS",IF(MONTH(O308)=4,"AVRIL",IF(MONTH(O308)=5,"MAI",IF(MONTH(O308)=6,"JUIN",IF(MONTH(O308)=7,"JUILLET",IF(MONTH(O308)=8,"AOUT",IF(MONTH(O308)=9,"SEPTEMBRE",IF(MONTH(O308)=10,"OCTOBRE",IF(MONTH(4)=11,"NOVEMBRE",IF(MONTH(#REF!)=12,"DECEMBRE"))))))))))))</f>
        <v>MARS</v>
      </c>
      <c r="T308" s="252" t="e">
        <f>YEAR(#REF!)</f>
        <v>#REF!</v>
      </c>
      <c r="U3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8" s="222" t="s">
        <v>27</v>
      </c>
      <c r="W308" s="222" t="s">
        <v>27</v>
      </c>
      <c r="X308" s="368"/>
      <c r="Y308" s="407"/>
      <c r="Z308" s="190"/>
      <c r="AA308" s="190"/>
      <c r="GA308" s="68"/>
    </row>
    <row r="309" spans="1:183" s="67" customFormat="1" ht="48.65" customHeight="1" x14ac:dyDescent="0.35">
      <c r="A309" s="67" t="s">
        <v>2495</v>
      </c>
      <c r="B309" s="255" t="s">
        <v>351</v>
      </c>
      <c r="C309" s="405" t="s">
        <v>50</v>
      </c>
      <c r="D309" s="406" t="s">
        <v>51</v>
      </c>
      <c r="E309" s="14" t="s">
        <v>591</v>
      </c>
      <c r="F309" s="25" t="s">
        <v>592</v>
      </c>
      <c r="G309" s="15">
        <v>32413.599999999999</v>
      </c>
      <c r="H309" s="389">
        <v>32413.599999999999</v>
      </c>
      <c r="I309" s="277">
        <v>0.50000000000000011</v>
      </c>
      <c r="J309" s="264">
        <v>13775.78</v>
      </c>
      <c r="K309" s="15">
        <v>2431.02</v>
      </c>
      <c r="L309" s="264">
        <v>0</v>
      </c>
      <c r="M309" s="15">
        <v>0</v>
      </c>
      <c r="N309" s="15">
        <v>16206.8</v>
      </c>
      <c r="O309" s="25"/>
      <c r="P309" s="252" t="e">
        <f>YEAR(#REF!)</f>
        <v>#REF!</v>
      </c>
      <c r="Q3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09" s="252">
        <f>YEAR(O309)</f>
        <v>1900</v>
      </c>
      <c r="S309" s="252" t="str">
        <f>IF(MONTH(O309)=1,"JANVIER",IF(MONTH(O309)=2,"FEVRIER",IF(MONTH(O309)=3,"MARS",IF(MONTH(O309)=4,"AVRIL",IF(MONTH(O309)=5,"MAI",IF(MONTH(O309)=6,"JUIN",IF(MONTH(O309)=7,"JUILLET",IF(MONTH(O309)=8,"AOUT",IF(MONTH(O309)=9,"SEPTEMBRE",IF(MONTH(O309)=10,"OCTOBRE",IF(MONTH(4)=11,"NOVEMBRE",IF(MONTH(#REF!)=12,"DECEMBRE"))))))))))))</f>
        <v>JANVIER</v>
      </c>
      <c r="T309" s="252" t="e">
        <f>YEAR(#REF!)</f>
        <v>#REF!</v>
      </c>
      <c r="U3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09" s="222" t="s">
        <v>27</v>
      </c>
      <c r="W309" s="222" t="s">
        <v>27</v>
      </c>
      <c r="X309" s="368"/>
      <c r="Y309" s="407"/>
      <c r="Z309" s="190"/>
      <c r="AA309" s="190"/>
      <c r="GA309" s="68"/>
    </row>
    <row r="310" spans="1:183" s="67" customFormat="1" ht="87" customHeight="1" x14ac:dyDescent="0.35">
      <c r="A310" s="67" t="s">
        <v>2495</v>
      </c>
      <c r="B310" s="255" t="s">
        <v>351</v>
      </c>
      <c r="C310" s="405" t="s">
        <v>50</v>
      </c>
      <c r="D310" s="406" t="s">
        <v>51</v>
      </c>
      <c r="E310" s="14" t="s">
        <v>593</v>
      </c>
      <c r="F310" s="25" t="s">
        <v>594</v>
      </c>
      <c r="G310" s="15"/>
      <c r="H310" s="389">
        <v>22360.799999999999</v>
      </c>
      <c r="I310" s="277">
        <v>0.75</v>
      </c>
      <c r="J310" s="264">
        <v>13851.27</v>
      </c>
      <c r="K310" s="15">
        <v>0</v>
      </c>
      <c r="L310" s="264">
        <v>2919.33</v>
      </c>
      <c r="M310" s="15">
        <v>0</v>
      </c>
      <c r="N310" s="15">
        <v>5590.2</v>
      </c>
      <c r="O310" s="166"/>
      <c r="P310" s="252" t="e">
        <f>YEAR(#REF!)</f>
        <v>#REF!</v>
      </c>
      <c r="Q3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0" s="252">
        <f>YEAR(O310)</f>
        <v>1900</v>
      </c>
      <c r="S310" s="252" t="str">
        <f>IF(MONTH(O310)=1,"JANVIER",IF(MONTH(O310)=2,"FEVRIER",IF(MONTH(O310)=3,"MARS",IF(MONTH(O310)=4,"AVRIL",IF(MONTH(O310)=5,"MAI",IF(MONTH(O310)=6,"JUIN",IF(MONTH(O310)=7,"JUILLET",IF(MONTH(O310)=8,"AOUT",IF(MONTH(O310)=9,"SEPTEMBRE",IF(MONTH(O310)=10,"OCTOBRE",IF(MONTH(4)=11,"NOVEMBRE",IF(MONTH(#REF!)=12,"DECEMBRE"))))))))))))</f>
        <v>JANVIER</v>
      </c>
      <c r="T310" s="252" t="e">
        <f>YEAR(#REF!)</f>
        <v>#REF!</v>
      </c>
      <c r="U3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0" s="222" t="s">
        <v>27</v>
      </c>
      <c r="W310" s="222" t="s">
        <v>27</v>
      </c>
      <c r="X310" s="368"/>
      <c r="Y310" s="407"/>
      <c r="Z310" s="190"/>
      <c r="AA310" s="190"/>
      <c r="GA310" s="68"/>
    </row>
    <row r="311" spans="1:183" s="67" customFormat="1" ht="80.150000000000006" customHeight="1" x14ac:dyDescent="0.35">
      <c r="A311" s="67" t="s">
        <v>2495</v>
      </c>
      <c r="B311" s="255" t="s">
        <v>351</v>
      </c>
      <c r="C311" s="405" t="s">
        <v>50</v>
      </c>
      <c r="D311" s="406" t="s">
        <v>51</v>
      </c>
      <c r="E311" s="14" t="s">
        <v>595</v>
      </c>
      <c r="F311" s="25" t="s">
        <v>596</v>
      </c>
      <c r="G311" s="15">
        <v>66327.8</v>
      </c>
      <c r="H311" s="389">
        <v>44327.8</v>
      </c>
      <c r="I311" s="277">
        <v>0.74999999999999989</v>
      </c>
      <c r="J311" s="264">
        <v>28258.97</v>
      </c>
      <c r="K311" s="15">
        <v>4986.88</v>
      </c>
      <c r="L311" s="264">
        <v>0</v>
      </c>
      <c r="M311" s="15">
        <v>0</v>
      </c>
      <c r="N311" s="15">
        <v>11081.95</v>
      </c>
      <c r="O311" s="166"/>
      <c r="P311" s="252" t="e">
        <f>YEAR(#REF!)</f>
        <v>#REF!</v>
      </c>
      <c r="Q3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1" s="252">
        <f>YEAR(O311)</f>
        <v>1900</v>
      </c>
      <c r="S311" s="252" t="str">
        <f>IF(MONTH(O311)=1,"JANVIER",IF(MONTH(O311)=2,"FEVRIER",IF(MONTH(O311)=3,"MARS",IF(MONTH(O311)=4,"AVRIL",IF(MONTH(O311)=5,"MAI",IF(MONTH(O311)=6,"JUIN",IF(MONTH(O311)=7,"JUILLET",IF(MONTH(O311)=8,"AOUT",IF(MONTH(O311)=9,"SEPTEMBRE",IF(MONTH(O311)=10,"OCTOBRE",IF(MONTH(4)=11,"NOVEMBRE",IF(MONTH(#REF!)=12,"DECEMBRE"))))))))))))</f>
        <v>JANVIER</v>
      </c>
      <c r="T311" s="252" t="e">
        <f>YEAR(#REF!)</f>
        <v>#REF!</v>
      </c>
      <c r="U3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1" s="222" t="s">
        <v>27</v>
      </c>
      <c r="W311" s="222" t="s">
        <v>27</v>
      </c>
      <c r="X311" s="368"/>
      <c r="Y311" s="407"/>
      <c r="Z311" s="190"/>
      <c r="AA311" s="190"/>
      <c r="GA311" s="68"/>
    </row>
    <row r="312" spans="1:183" s="67" customFormat="1" ht="81.900000000000006" customHeight="1" x14ac:dyDescent="0.35">
      <c r="A312" s="67" t="s">
        <v>2495</v>
      </c>
      <c r="B312" s="255" t="s">
        <v>351</v>
      </c>
      <c r="C312" s="405" t="s">
        <v>50</v>
      </c>
      <c r="D312" s="406" t="s">
        <v>51</v>
      </c>
      <c r="E312" s="14" t="s">
        <v>597</v>
      </c>
      <c r="F312" s="25" t="s">
        <v>561</v>
      </c>
      <c r="G312" s="15">
        <v>22500</v>
      </c>
      <c r="H312" s="389">
        <v>22249.870000000003</v>
      </c>
      <c r="I312" s="277">
        <v>0.74999988763979297</v>
      </c>
      <c r="J312" s="15">
        <v>7564.95</v>
      </c>
      <c r="K312" s="434">
        <v>0</v>
      </c>
      <c r="L312" s="15">
        <v>1335</v>
      </c>
      <c r="M312" s="15">
        <v>7787.45</v>
      </c>
      <c r="N312" s="15">
        <v>5562.47</v>
      </c>
      <c r="O312" s="166"/>
      <c r="P312" s="252" t="e">
        <f>YEAR(#REF!)</f>
        <v>#REF!</v>
      </c>
      <c r="Q3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2" s="252">
        <f>YEAR(O312)</f>
        <v>1900</v>
      </c>
      <c r="S312" s="252" t="str">
        <f>IF(MONTH(O312)=1,"JANVIER",IF(MONTH(O312)=2,"FEVRIER",IF(MONTH(O312)=3,"MARS",IF(MONTH(O312)=4,"AVRIL",IF(MONTH(O312)=5,"MAI",IF(MONTH(O312)=6,"JUIN",IF(MONTH(O312)=7,"JUILLET",IF(MONTH(O312)=8,"AOUT",IF(MONTH(O312)=9,"SEPTEMBRE",IF(MONTH(O312)=10,"OCTOBRE",IF(MONTH(4)=11,"NOVEMBRE",IF(MONTH(#REF!)=12,"DECEMBRE"))))))))))))</f>
        <v>JANVIER</v>
      </c>
      <c r="T312" s="252" t="e">
        <f>YEAR(#REF!)</f>
        <v>#REF!</v>
      </c>
      <c r="U3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2" s="222" t="s">
        <v>27</v>
      </c>
      <c r="W312" s="222" t="s">
        <v>27</v>
      </c>
      <c r="X312" s="368"/>
      <c r="Y312" s="407"/>
      <c r="Z312" s="190"/>
      <c r="AA312" s="190"/>
      <c r="GA312" s="68"/>
    </row>
    <row r="313" spans="1:183" s="67" customFormat="1" ht="48.65" customHeight="1" x14ac:dyDescent="0.35">
      <c r="A313" s="67" t="s">
        <v>2495</v>
      </c>
      <c r="B313" s="255" t="s">
        <v>351</v>
      </c>
      <c r="C313" s="405" t="s">
        <v>50</v>
      </c>
      <c r="D313" s="406" t="s">
        <v>51</v>
      </c>
      <c r="E313" s="14" t="s">
        <v>598</v>
      </c>
      <c r="F313" s="25" t="s">
        <v>599</v>
      </c>
      <c r="G313" s="15"/>
      <c r="H313" s="389">
        <v>6501</v>
      </c>
      <c r="I313" s="277">
        <v>0.65000000000000013</v>
      </c>
      <c r="J313" s="250">
        <v>3591.8</v>
      </c>
      <c r="K313" s="318">
        <v>0</v>
      </c>
      <c r="L313" s="250">
        <v>633.85</v>
      </c>
      <c r="M313" s="250">
        <v>0</v>
      </c>
      <c r="N313" s="426">
        <v>2275.35</v>
      </c>
      <c r="O313" s="166"/>
      <c r="P313" s="252" t="e">
        <f>YEAR(#REF!)</f>
        <v>#REF!</v>
      </c>
      <c r="Q3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3" s="252">
        <f>YEAR(O313)</f>
        <v>1900</v>
      </c>
      <c r="S313" s="252" t="str">
        <f>IF(MONTH(O313)=1,"JANVIER",IF(MONTH(O313)=2,"FEVRIER",IF(MONTH(O313)=3,"MARS",IF(MONTH(O313)=4,"AVRIL",IF(MONTH(O313)=5,"MAI",IF(MONTH(O313)=6,"JUIN",IF(MONTH(O313)=7,"JUILLET",IF(MONTH(O313)=8,"AOUT",IF(MONTH(O313)=9,"SEPTEMBRE",IF(MONTH(O313)=10,"OCTOBRE",IF(MONTH(4)=11,"NOVEMBRE",IF(MONTH(#REF!)=12,"DECEMBRE"))))))))))))</f>
        <v>JANVIER</v>
      </c>
      <c r="T313" s="252" t="e">
        <f>YEAR(#REF!)</f>
        <v>#REF!</v>
      </c>
      <c r="U3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3" s="222" t="s">
        <v>27</v>
      </c>
      <c r="W313" s="222" t="s">
        <v>27</v>
      </c>
      <c r="X313" s="368"/>
      <c r="Y313" s="407"/>
      <c r="Z313" s="190"/>
      <c r="AA313" s="190"/>
      <c r="GA313" s="68"/>
    </row>
    <row r="314" spans="1:183" s="67" customFormat="1" ht="48.65" customHeight="1" x14ac:dyDescent="0.35">
      <c r="A314" s="67" t="s">
        <v>2495</v>
      </c>
      <c r="B314" s="255" t="s">
        <v>351</v>
      </c>
      <c r="C314" s="405" t="s">
        <v>50</v>
      </c>
      <c r="D314" s="406" t="s">
        <v>51</v>
      </c>
      <c r="E314" s="14" t="s">
        <v>600</v>
      </c>
      <c r="F314" s="12" t="s">
        <v>601</v>
      </c>
      <c r="G314" s="264">
        <v>99528.05</v>
      </c>
      <c r="H314" s="389">
        <v>67637.25</v>
      </c>
      <c r="I314" s="277">
        <v>0.50000007392376244</v>
      </c>
      <c r="J314" s="250">
        <v>28745.83</v>
      </c>
      <c r="K314" s="318">
        <v>0</v>
      </c>
      <c r="L314" s="250">
        <v>5072.8</v>
      </c>
      <c r="M314" s="250">
        <v>0</v>
      </c>
      <c r="N314" s="264">
        <v>33818.620000000003</v>
      </c>
      <c r="O314" s="419">
        <v>43342</v>
      </c>
      <c r="P314" s="252" t="e">
        <f>YEAR(#REF!)</f>
        <v>#REF!</v>
      </c>
      <c r="Q3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4" s="252">
        <f>YEAR(O314)</f>
        <v>2018</v>
      </c>
      <c r="S314" s="252" t="str">
        <f>IF(MONTH(O314)=1,"JANVIER",IF(MONTH(O314)=2,"FEVRIER",IF(MONTH(O314)=3,"MARS",IF(MONTH(O314)=4,"AVRIL",IF(MONTH(O314)=5,"MAI",IF(MONTH(O314)=6,"JUIN",IF(MONTH(O314)=7,"JUILLET",IF(MONTH(O314)=8,"AOUT",IF(MONTH(O314)=9,"SEPTEMBRE",IF(MONTH(O314)=10,"OCTOBRE",IF(MONTH(4)=11,"NOVEMBRE",IF(MONTH(#REF!)=12,"DECEMBRE"))))))))))))</f>
        <v>AOUT</v>
      </c>
      <c r="T314" s="252" t="e">
        <f>YEAR(#REF!)</f>
        <v>#REF!</v>
      </c>
      <c r="U3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4" s="317" t="s">
        <v>27</v>
      </c>
      <c r="W314" s="317" t="s">
        <v>27</v>
      </c>
      <c r="X314" s="25"/>
      <c r="Y314" s="407"/>
      <c r="Z314" s="190"/>
      <c r="AA314" s="190"/>
      <c r="GA314" s="68"/>
    </row>
    <row r="315" spans="1:183" s="67" customFormat="1" ht="48.65" customHeight="1" x14ac:dyDescent="0.35">
      <c r="A315" s="67" t="s">
        <v>2495</v>
      </c>
      <c r="B315" s="255" t="s">
        <v>351</v>
      </c>
      <c r="C315" s="405" t="s">
        <v>50</v>
      </c>
      <c r="D315" s="406" t="s">
        <v>51</v>
      </c>
      <c r="E315" s="14" t="s">
        <v>602</v>
      </c>
      <c r="F315" s="25" t="s">
        <v>603</v>
      </c>
      <c r="G315" s="15">
        <v>74041.55</v>
      </c>
      <c r="H315" s="389">
        <v>74041.549999999988</v>
      </c>
      <c r="I315" s="277">
        <v>0.50000006752965065</v>
      </c>
      <c r="J315" s="264">
        <v>31467.66</v>
      </c>
      <c r="K315" s="434">
        <v>0</v>
      </c>
      <c r="L315" s="264">
        <v>5553.12</v>
      </c>
      <c r="M315" s="15">
        <v>0</v>
      </c>
      <c r="N315" s="15">
        <v>37020.769999999997</v>
      </c>
      <c r="O315" s="166"/>
      <c r="P315" s="252" t="e">
        <f>YEAR(#REF!)</f>
        <v>#REF!</v>
      </c>
      <c r="Q3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5" s="252">
        <f>YEAR(O315)</f>
        <v>1900</v>
      </c>
      <c r="S315" s="252" t="str">
        <f>IF(MONTH(O315)=1,"JANVIER",IF(MONTH(O315)=2,"FEVRIER",IF(MONTH(O315)=3,"MARS",IF(MONTH(O315)=4,"AVRIL",IF(MONTH(O315)=5,"MAI",IF(MONTH(O315)=6,"JUIN",IF(MONTH(O315)=7,"JUILLET",IF(MONTH(O315)=8,"AOUT",IF(MONTH(O315)=9,"SEPTEMBRE",IF(MONTH(O315)=10,"OCTOBRE",IF(MONTH(4)=11,"NOVEMBRE",IF(MONTH(#REF!)=12,"DECEMBRE"))))))))))))</f>
        <v>JANVIER</v>
      </c>
      <c r="T315" s="252" t="e">
        <f>YEAR(#REF!)</f>
        <v>#REF!</v>
      </c>
      <c r="U3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5" s="222" t="s">
        <v>27</v>
      </c>
      <c r="W315" s="222" t="s">
        <v>27</v>
      </c>
      <c r="X315" s="368"/>
      <c r="Y315" s="407"/>
      <c r="Z315" s="190"/>
      <c r="AA315" s="190"/>
      <c r="GA315" s="68"/>
    </row>
    <row r="316" spans="1:183" s="67" customFormat="1" ht="90.9" customHeight="1" x14ac:dyDescent="0.35">
      <c r="A316" s="67" t="s">
        <v>2495</v>
      </c>
      <c r="B316" s="255" t="s">
        <v>351</v>
      </c>
      <c r="C316" s="405" t="s">
        <v>50</v>
      </c>
      <c r="D316" s="406" t="s">
        <v>51</v>
      </c>
      <c r="E316" s="14" t="s">
        <v>604</v>
      </c>
      <c r="F316" s="25" t="s">
        <v>605</v>
      </c>
      <c r="G316" s="15">
        <v>58279.8</v>
      </c>
      <c r="H316" s="389">
        <v>58279.8</v>
      </c>
      <c r="I316" s="277">
        <v>0.57395358254489548</v>
      </c>
      <c r="J316" s="264">
        <v>28432.41</v>
      </c>
      <c r="K316" s="15">
        <v>0</v>
      </c>
      <c r="L316" s="264">
        <v>5017.49</v>
      </c>
      <c r="M316" s="15">
        <v>0</v>
      </c>
      <c r="N316" s="15">
        <v>24829.9</v>
      </c>
      <c r="O316" s="166"/>
      <c r="P316" s="252" t="e">
        <f>YEAR(#REF!)</f>
        <v>#REF!</v>
      </c>
      <c r="Q3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6" s="252">
        <f>YEAR(O316)</f>
        <v>1900</v>
      </c>
      <c r="S316" s="252" t="str">
        <f>IF(MONTH(O316)=1,"JANVIER",IF(MONTH(O316)=2,"FEVRIER",IF(MONTH(O316)=3,"MARS",IF(MONTH(O316)=4,"AVRIL",IF(MONTH(O316)=5,"MAI",IF(MONTH(O316)=6,"JUIN",IF(MONTH(O316)=7,"JUILLET",IF(MONTH(O316)=8,"AOUT",IF(MONTH(O316)=9,"SEPTEMBRE",IF(MONTH(O316)=10,"OCTOBRE",IF(MONTH(4)=11,"NOVEMBRE",IF(MONTH(#REF!)=12,"DECEMBRE"))))))))))))</f>
        <v>JANVIER</v>
      </c>
      <c r="T316" s="252" t="e">
        <f>YEAR(#REF!)</f>
        <v>#REF!</v>
      </c>
      <c r="U3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6" s="222" t="s">
        <v>27</v>
      </c>
      <c r="W316" s="222" t="s">
        <v>27</v>
      </c>
      <c r="X316" s="368"/>
      <c r="Y316" s="407"/>
      <c r="Z316" s="190"/>
      <c r="AA316" s="190"/>
      <c r="GA316" s="68"/>
    </row>
    <row r="317" spans="1:183" s="67" customFormat="1" ht="74.150000000000006" customHeight="1" x14ac:dyDescent="0.35">
      <c r="A317" s="67" t="s">
        <v>2495</v>
      </c>
      <c r="B317" s="255" t="s">
        <v>351</v>
      </c>
      <c r="C317" s="405" t="s">
        <v>50</v>
      </c>
      <c r="D317" s="406" t="s">
        <v>51</v>
      </c>
      <c r="E317" s="14" t="s">
        <v>606</v>
      </c>
      <c r="F317" s="25" t="s">
        <v>429</v>
      </c>
      <c r="G317" s="15">
        <v>269143</v>
      </c>
      <c r="H317" s="389">
        <v>242385.78</v>
      </c>
      <c r="I317" s="277">
        <v>0.74483664016923767</v>
      </c>
      <c r="J317" s="264">
        <v>136957.37</v>
      </c>
      <c r="K317" s="15">
        <v>24168.95</v>
      </c>
      <c r="L317" s="264">
        <v>19411.490000000002</v>
      </c>
      <c r="M317" s="15">
        <v>0</v>
      </c>
      <c r="N317" s="15">
        <v>61847.97</v>
      </c>
      <c r="O317" s="166"/>
      <c r="P317" s="252" t="e">
        <f>YEAR(#REF!)</f>
        <v>#REF!</v>
      </c>
      <c r="Q3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7" s="252">
        <f>YEAR(O317)</f>
        <v>1900</v>
      </c>
      <c r="S317" s="252" t="str">
        <f>IF(MONTH(O317)=1,"JANVIER",IF(MONTH(O317)=2,"FEVRIER",IF(MONTH(O317)=3,"MARS",IF(MONTH(O317)=4,"AVRIL",IF(MONTH(O317)=5,"MAI",IF(MONTH(O317)=6,"JUIN",IF(MONTH(O317)=7,"JUILLET",IF(MONTH(O317)=8,"AOUT",IF(MONTH(O317)=9,"SEPTEMBRE",IF(MONTH(O317)=10,"OCTOBRE",IF(MONTH(4)=11,"NOVEMBRE",IF(MONTH(#REF!)=12,"DECEMBRE"))))))))))))</f>
        <v>JANVIER</v>
      </c>
      <c r="T317" s="252" t="e">
        <f>YEAR(#REF!)</f>
        <v>#REF!</v>
      </c>
      <c r="U3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7" s="232" t="e">
        <f>YEAR(#REF!)</f>
        <v>#REF!</v>
      </c>
      <c r="W31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17" s="368"/>
      <c r="Y317" s="407"/>
      <c r="Z317" s="190"/>
      <c r="AA317" s="190"/>
      <c r="GA317" s="68"/>
    </row>
    <row r="318" spans="1:183" s="67" customFormat="1" ht="78" customHeight="1" x14ac:dyDescent="0.35">
      <c r="A318" s="67" t="s">
        <v>2495</v>
      </c>
      <c r="B318" s="255" t="s">
        <v>351</v>
      </c>
      <c r="C318" s="405" t="s">
        <v>50</v>
      </c>
      <c r="D318" s="406" t="s">
        <v>51</v>
      </c>
      <c r="E318" s="14" t="s">
        <v>607</v>
      </c>
      <c r="F318" s="25" t="s">
        <v>608</v>
      </c>
      <c r="G318" s="15">
        <v>69400</v>
      </c>
      <c r="H318" s="389">
        <v>69400</v>
      </c>
      <c r="I318" s="277">
        <v>0.75</v>
      </c>
      <c r="J318" s="264">
        <v>39228.35</v>
      </c>
      <c r="K318" s="15">
        <v>0</v>
      </c>
      <c r="L318" s="264">
        <v>12821.65</v>
      </c>
      <c r="M318" s="15">
        <v>0</v>
      </c>
      <c r="N318" s="15">
        <v>17350</v>
      </c>
      <c r="O318" s="166"/>
      <c r="P318" s="252" t="e">
        <f>YEAR(#REF!)</f>
        <v>#REF!</v>
      </c>
      <c r="Q3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8" s="252">
        <f>YEAR(O318)</f>
        <v>1900</v>
      </c>
      <c r="S318" s="252" t="str">
        <f>IF(MONTH(O318)=1,"JANVIER",IF(MONTH(O318)=2,"FEVRIER",IF(MONTH(O318)=3,"MARS",IF(MONTH(O318)=4,"AVRIL",IF(MONTH(O318)=5,"MAI",IF(MONTH(O318)=6,"JUIN",IF(MONTH(O318)=7,"JUILLET",IF(MONTH(O318)=8,"AOUT",IF(MONTH(O318)=9,"SEPTEMBRE",IF(MONTH(O318)=10,"OCTOBRE",IF(MONTH(4)=11,"NOVEMBRE",IF(MONTH(#REF!)=12,"DECEMBRE"))))))))))))</f>
        <v>JANVIER</v>
      </c>
      <c r="T318" s="252" t="e">
        <f>YEAR(#REF!)</f>
        <v>#REF!</v>
      </c>
      <c r="U3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8" s="222" t="s">
        <v>27</v>
      </c>
      <c r="W318" s="222" t="s">
        <v>27</v>
      </c>
      <c r="X318" s="368"/>
      <c r="Y318" s="407"/>
      <c r="Z318" s="190"/>
      <c r="AA318" s="190"/>
      <c r="GA318" s="68"/>
    </row>
    <row r="319" spans="1:183" s="67" customFormat="1" ht="64.5" customHeight="1" x14ac:dyDescent="0.35">
      <c r="A319" s="67" t="s">
        <v>2495</v>
      </c>
      <c r="B319" s="255" t="s">
        <v>351</v>
      </c>
      <c r="C319" s="405" t="s">
        <v>50</v>
      </c>
      <c r="D319" s="406" t="s">
        <v>51</v>
      </c>
      <c r="E319" s="14" t="s">
        <v>609</v>
      </c>
      <c r="F319" s="25" t="s">
        <v>610</v>
      </c>
      <c r="G319" s="15">
        <v>287785.33</v>
      </c>
      <c r="H319" s="389">
        <v>237165.5</v>
      </c>
      <c r="I319" s="277">
        <v>0.75000002108232444</v>
      </c>
      <c r="J319" s="264">
        <v>143382.46</v>
      </c>
      <c r="K319" s="15">
        <v>0</v>
      </c>
      <c r="L319" s="264">
        <v>34491.67</v>
      </c>
      <c r="M319" s="15">
        <v>0</v>
      </c>
      <c r="N319" s="15">
        <v>59291.37</v>
      </c>
      <c r="O319" s="166"/>
      <c r="P319" s="252" t="e">
        <f>YEAR(#REF!)</f>
        <v>#REF!</v>
      </c>
      <c r="Q3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19" s="252">
        <f>YEAR(O319)</f>
        <v>1900</v>
      </c>
      <c r="S319" s="252" t="str">
        <f>IF(MONTH(O319)=1,"JANVIER",IF(MONTH(O319)=2,"FEVRIER",IF(MONTH(O319)=3,"MARS",IF(MONTH(O319)=4,"AVRIL",IF(MONTH(O319)=5,"MAI",IF(MONTH(O319)=6,"JUIN",IF(MONTH(O319)=7,"JUILLET",IF(MONTH(O319)=8,"AOUT",IF(MONTH(O319)=9,"SEPTEMBRE",IF(MONTH(O319)=10,"OCTOBRE",IF(MONTH(4)=11,"NOVEMBRE",IF(MONTH(#REF!)=12,"DECEMBRE"))))))))))))</f>
        <v>JANVIER</v>
      </c>
      <c r="T319" s="252" t="e">
        <f>YEAR(#REF!)</f>
        <v>#REF!</v>
      </c>
      <c r="U3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19" s="232" t="e">
        <f>YEAR(#REF!)</f>
        <v>#REF!</v>
      </c>
      <c r="W31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19" s="368"/>
      <c r="Y319" s="407"/>
      <c r="Z319" s="190"/>
      <c r="AA319" s="190"/>
      <c r="GA319" s="68"/>
    </row>
    <row r="320" spans="1:183" s="67" customFormat="1" ht="72" customHeight="1" x14ac:dyDescent="0.35">
      <c r="A320" s="67" t="s">
        <v>2495</v>
      </c>
      <c r="B320" s="255" t="s">
        <v>351</v>
      </c>
      <c r="C320" s="405" t="s">
        <v>50</v>
      </c>
      <c r="D320" s="406" t="s">
        <v>51</v>
      </c>
      <c r="E320" s="14" t="s">
        <v>611</v>
      </c>
      <c r="F320" s="12" t="s">
        <v>363</v>
      </c>
      <c r="G320" s="15">
        <v>45970.6</v>
      </c>
      <c r="H320" s="389">
        <v>45970.600000000006</v>
      </c>
      <c r="I320" s="277">
        <v>0.53144183456382987</v>
      </c>
      <c r="J320" s="15">
        <v>20766.09</v>
      </c>
      <c r="K320" s="15">
        <v>3664.61</v>
      </c>
      <c r="L320" s="15">
        <v>0</v>
      </c>
      <c r="M320" s="15">
        <v>0</v>
      </c>
      <c r="N320" s="15">
        <v>21539.9</v>
      </c>
      <c r="O320" s="419">
        <v>43284</v>
      </c>
      <c r="P320" s="252" t="e">
        <f>YEAR(#REF!)</f>
        <v>#REF!</v>
      </c>
      <c r="Q3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0" s="252">
        <f>YEAR(O320)</f>
        <v>2018</v>
      </c>
      <c r="S320" s="252" t="str">
        <f>IF(MONTH(O320)=1,"JANVIER",IF(MONTH(O320)=2,"FEVRIER",IF(MONTH(O320)=3,"MARS",IF(MONTH(O320)=4,"AVRIL",IF(MONTH(O320)=5,"MAI",IF(MONTH(O320)=6,"JUIN",IF(MONTH(O320)=7,"JUILLET",IF(MONTH(O320)=8,"AOUT",IF(MONTH(O320)=9,"SEPTEMBRE",IF(MONTH(O320)=10,"OCTOBRE",IF(MONTH(4)=11,"NOVEMBRE",IF(MONTH(#REF!)=12,"DECEMBRE"))))))))))))</f>
        <v>JUILLET</v>
      </c>
      <c r="T320" s="252" t="e">
        <f>YEAR(#REF!)</f>
        <v>#REF!</v>
      </c>
      <c r="U3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0" s="222" t="s">
        <v>27</v>
      </c>
      <c r="W320" s="222" t="s">
        <v>27</v>
      </c>
      <c r="X320" s="25"/>
      <c r="Y320" s="407"/>
      <c r="Z320" s="190"/>
      <c r="AA320" s="190"/>
      <c r="GA320" s="68"/>
    </row>
    <row r="321" spans="1:183" s="67" customFormat="1" ht="81.900000000000006" customHeight="1" x14ac:dyDescent="0.35">
      <c r="A321" s="67" t="s">
        <v>2495</v>
      </c>
      <c r="B321" s="255" t="s">
        <v>351</v>
      </c>
      <c r="C321" s="405" t="s">
        <v>50</v>
      </c>
      <c r="D321" s="406" t="s">
        <v>51</v>
      </c>
      <c r="E321" s="14" t="s">
        <v>612</v>
      </c>
      <c r="F321" s="25" t="s">
        <v>613</v>
      </c>
      <c r="G321" s="15"/>
      <c r="H321" s="389">
        <v>8076.9500000000007</v>
      </c>
      <c r="I321" s="277">
        <v>0.55379567782393102</v>
      </c>
      <c r="J321" s="264">
        <v>3802.03</v>
      </c>
      <c r="K321" s="15">
        <v>0</v>
      </c>
      <c r="L321" s="264">
        <v>670.95</v>
      </c>
      <c r="M321" s="15">
        <v>0</v>
      </c>
      <c r="N321" s="15">
        <v>3603.97</v>
      </c>
      <c r="O321" s="166"/>
      <c r="P321" s="252" t="e">
        <f>YEAR(#REF!)</f>
        <v>#REF!</v>
      </c>
      <c r="Q3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1" s="252">
        <f>YEAR(O321)</f>
        <v>1900</v>
      </c>
      <c r="S321" s="252" t="str">
        <f>IF(MONTH(O321)=1,"JANVIER",IF(MONTH(O321)=2,"FEVRIER",IF(MONTH(O321)=3,"MARS",IF(MONTH(O321)=4,"AVRIL",IF(MONTH(O321)=5,"MAI",IF(MONTH(O321)=6,"JUIN",IF(MONTH(O321)=7,"JUILLET",IF(MONTH(O321)=8,"AOUT",IF(MONTH(O321)=9,"SEPTEMBRE",IF(MONTH(O321)=10,"OCTOBRE",IF(MONTH(4)=11,"NOVEMBRE",IF(MONTH(#REF!)=12,"DECEMBRE"))))))))))))</f>
        <v>JANVIER</v>
      </c>
      <c r="T321" s="252" t="e">
        <f>YEAR(#REF!)</f>
        <v>#REF!</v>
      </c>
      <c r="U3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1" s="222" t="s">
        <v>27</v>
      </c>
      <c r="W321" s="222" t="s">
        <v>27</v>
      </c>
      <c r="X321" s="368"/>
      <c r="Y321" s="407"/>
      <c r="Z321" s="190"/>
      <c r="AA321" s="190"/>
      <c r="GA321" s="68"/>
    </row>
    <row r="322" spans="1:183" s="67" customFormat="1" ht="63.65" customHeight="1" x14ac:dyDescent="0.35">
      <c r="A322" s="67" t="s">
        <v>2495</v>
      </c>
      <c r="B322" s="255" t="s">
        <v>351</v>
      </c>
      <c r="C322" s="405" t="s">
        <v>50</v>
      </c>
      <c r="D322" s="406" t="s">
        <v>51</v>
      </c>
      <c r="E322" s="14" t="s">
        <v>614</v>
      </c>
      <c r="F322" s="25" t="s">
        <v>615</v>
      </c>
      <c r="G322" s="15">
        <v>173700</v>
      </c>
      <c r="H322" s="389">
        <v>126511.9</v>
      </c>
      <c r="I322" s="277">
        <v>0.7500000395219738</v>
      </c>
      <c r="J322" s="15">
        <v>80651.34</v>
      </c>
      <c r="K322" s="15">
        <v>0</v>
      </c>
      <c r="L322" s="15">
        <v>14232.59</v>
      </c>
      <c r="M322" s="15">
        <v>0</v>
      </c>
      <c r="N322" s="15">
        <v>31627.97</v>
      </c>
      <c r="O322" s="166"/>
      <c r="P322" s="252" t="e">
        <f>YEAR(#REF!)</f>
        <v>#REF!</v>
      </c>
      <c r="Q3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2" s="252">
        <f>YEAR(O322)</f>
        <v>1900</v>
      </c>
      <c r="S322" s="252" t="str">
        <f>IF(MONTH(O322)=1,"JANVIER",IF(MONTH(O322)=2,"FEVRIER",IF(MONTH(O322)=3,"MARS",IF(MONTH(O322)=4,"AVRIL",IF(MONTH(O322)=5,"MAI",IF(MONTH(O322)=6,"JUIN",IF(MONTH(O322)=7,"JUILLET",IF(MONTH(O322)=8,"AOUT",IF(MONTH(O322)=9,"SEPTEMBRE",IF(MONTH(O322)=10,"OCTOBRE",IF(MONTH(4)=11,"NOVEMBRE",IF(MONTH(#REF!)=12,"DECEMBRE"))))))))))))</f>
        <v>JANVIER</v>
      </c>
      <c r="T322" s="252" t="e">
        <f>YEAR(#REF!)</f>
        <v>#REF!</v>
      </c>
      <c r="U3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2" s="252" t="e">
        <f>YEAR(#REF!)</f>
        <v>#REF!</v>
      </c>
      <c r="W3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22" s="368"/>
      <c r="Y322" s="407"/>
      <c r="Z322" s="190"/>
      <c r="AA322" s="190"/>
      <c r="GA322" s="68"/>
    </row>
    <row r="323" spans="1:183" s="67" customFormat="1" ht="63.65" customHeight="1" x14ac:dyDescent="0.35">
      <c r="A323" s="67" t="s">
        <v>2495</v>
      </c>
      <c r="B323" s="255" t="s">
        <v>351</v>
      </c>
      <c r="C323" s="405" t="s">
        <v>50</v>
      </c>
      <c r="D323" s="406" t="s">
        <v>51</v>
      </c>
      <c r="E323" s="14" t="s">
        <v>616</v>
      </c>
      <c r="F323" s="25" t="s">
        <v>399</v>
      </c>
      <c r="G323" s="15">
        <v>142552.15</v>
      </c>
      <c r="H323" s="389">
        <v>139052.15</v>
      </c>
      <c r="I323" s="277">
        <v>0.74999998202113383</v>
      </c>
      <c r="J323" s="15">
        <v>74239.94</v>
      </c>
      <c r="K323" s="15">
        <v>0</v>
      </c>
      <c r="L323" s="15">
        <v>13101.17</v>
      </c>
      <c r="M323" s="15">
        <v>16948</v>
      </c>
      <c r="N323" s="15">
        <v>34763.040000000001</v>
      </c>
      <c r="O323" s="166"/>
      <c r="P323" s="252" t="e">
        <f>YEAR(#REF!)</f>
        <v>#REF!</v>
      </c>
      <c r="Q3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3" s="252">
        <f>YEAR(O323)</f>
        <v>1900</v>
      </c>
      <c r="S323" s="252" t="str">
        <f>IF(MONTH(O323)=1,"JANVIER",IF(MONTH(O323)=2,"FEVRIER",IF(MONTH(O323)=3,"MARS",IF(MONTH(O323)=4,"AVRIL",IF(MONTH(O323)=5,"MAI",IF(MONTH(O323)=6,"JUIN",IF(MONTH(O323)=7,"JUILLET",IF(MONTH(O323)=8,"AOUT",IF(MONTH(O323)=9,"SEPTEMBRE",IF(MONTH(O323)=10,"OCTOBRE",IF(MONTH(4)=11,"NOVEMBRE",IF(MONTH(#REF!)=12,"DECEMBRE"))))))))))))</f>
        <v>JANVIER</v>
      </c>
      <c r="T323" s="252" t="e">
        <f>YEAR(#REF!)</f>
        <v>#REF!</v>
      </c>
      <c r="U3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3" s="317" t="s">
        <v>27</v>
      </c>
      <c r="W323" s="317" t="s">
        <v>27</v>
      </c>
      <c r="X323" s="368"/>
      <c r="Y323" s="407"/>
      <c r="Z323" s="190"/>
      <c r="AA323" s="190"/>
      <c r="GA323" s="68"/>
    </row>
    <row r="324" spans="1:183" s="67" customFormat="1" ht="48.65" customHeight="1" x14ac:dyDescent="0.35">
      <c r="A324" s="67" t="s">
        <v>2495</v>
      </c>
      <c r="B324" s="255" t="s">
        <v>351</v>
      </c>
      <c r="C324" s="405" t="s">
        <v>50</v>
      </c>
      <c r="D324" s="406" t="s">
        <v>51</v>
      </c>
      <c r="E324" s="14" t="s">
        <v>617</v>
      </c>
      <c r="F324" s="25" t="s">
        <v>475</v>
      </c>
      <c r="G324" s="15">
        <v>16305</v>
      </c>
      <c r="H324" s="389">
        <v>12843</v>
      </c>
      <c r="I324" s="277">
        <v>0.75</v>
      </c>
      <c r="J324" s="15">
        <v>7793.65</v>
      </c>
      <c r="K324" s="15">
        <v>0</v>
      </c>
      <c r="L324" s="15">
        <v>1375.35</v>
      </c>
      <c r="M324" s="15">
        <v>463.25</v>
      </c>
      <c r="N324" s="15">
        <v>3210.75</v>
      </c>
      <c r="O324" s="166"/>
      <c r="P324" s="252" t="e">
        <f>YEAR(#REF!)</f>
        <v>#REF!</v>
      </c>
      <c r="Q3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4" s="252">
        <f>YEAR(O324)</f>
        <v>1900</v>
      </c>
      <c r="S324" s="252" t="str">
        <f>IF(MONTH(O324)=1,"JANVIER",IF(MONTH(O324)=2,"FEVRIER",IF(MONTH(O324)=3,"MARS",IF(MONTH(O324)=4,"AVRIL",IF(MONTH(O324)=5,"MAI",IF(MONTH(O324)=6,"JUIN",IF(MONTH(O324)=7,"JUILLET",IF(MONTH(O324)=8,"AOUT",IF(MONTH(O324)=9,"SEPTEMBRE",IF(MONTH(O324)=10,"OCTOBRE",IF(MONTH(4)=11,"NOVEMBRE",IF(MONTH(#REF!)=12,"DECEMBRE"))))))))))))</f>
        <v>JANVIER</v>
      </c>
      <c r="T324" s="252" t="e">
        <f>YEAR(#REF!)</f>
        <v>#REF!</v>
      </c>
      <c r="U3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4" s="222" t="s">
        <v>27</v>
      </c>
      <c r="W324" s="222" t="s">
        <v>27</v>
      </c>
      <c r="X324" s="368"/>
      <c r="Y324" s="407"/>
      <c r="Z324" s="190"/>
      <c r="AA324" s="190"/>
      <c r="GA324" s="68"/>
    </row>
    <row r="325" spans="1:183" s="67" customFormat="1" ht="63.65" customHeight="1" x14ac:dyDescent="0.35">
      <c r="A325" s="67" t="s">
        <v>2495</v>
      </c>
      <c r="B325" s="255" t="s">
        <v>351</v>
      </c>
      <c r="C325" s="405" t="s">
        <v>50</v>
      </c>
      <c r="D325" s="406" t="s">
        <v>51</v>
      </c>
      <c r="E325" s="14" t="s">
        <v>618</v>
      </c>
      <c r="F325" s="25" t="s">
        <v>422</v>
      </c>
      <c r="G325" s="15"/>
      <c r="H325" s="389">
        <v>127889.95000000001</v>
      </c>
      <c r="I325" s="277">
        <v>0.50000003909611346</v>
      </c>
      <c r="J325" s="15">
        <v>54353.23</v>
      </c>
      <c r="K325" s="15">
        <v>0</v>
      </c>
      <c r="L325" s="15">
        <v>9591.75</v>
      </c>
      <c r="M325" s="15">
        <v>0</v>
      </c>
      <c r="N325" s="15">
        <v>63944.97</v>
      </c>
      <c r="O325" s="166"/>
      <c r="P325" s="252" t="e">
        <f>YEAR(#REF!)</f>
        <v>#REF!</v>
      </c>
      <c r="Q3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5" s="252">
        <f>YEAR(O325)</f>
        <v>1900</v>
      </c>
      <c r="S325" s="252" t="str">
        <f>IF(MONTH(O325)=1,"JANVIER",IF(MONTH(O325)=2,"FEVRIER",IF(MONTH(O325)=3,"MARS",IF(MONTH(O325)=4,"AVRIL",IF(MONTH(O325)=5,"MAI",IF(MONTH(O325)=6,"JUIN",IF(MONTH(O325)=7,"JUILLET",IF(MONTH(O325)=8,"AOUT",IF(MONTH(O325)=9,"SEPTEMBRE",IF(MONTH(O325)=10,"OCTOBRE",IF(MONTH(4)=11,"NOVEMBRE",IF(MONTH(#REF!)=12,"DECEMBRE"))))))))))))</f>
        <v>JANVIER</v>
      </c>
      <c r="T325" s="252" t="e">
        <f>YEAR(#REF!)</f>
        <v>#REF!</v>
      </c>
      <c r="U3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5" s="317" t="s">
        <v>27</v>
      </c>
      <c r="W325" s="317" t="s">
        <v>27</v>
      </c>
      <c r="X325" s="368"/>
      <c r="Y325" s="407"/>
      <c r="Z325" s="190"/>
      <c r="AA325" s="190"/>
      <c r="GA325" s="68"/>
    </row>
    <row r="326" spans="1:183" s="67" customFormat="1" ht="70.5" customHeight="1" x14ac:dyDescent="0.35">
      <c r="A326" s="67" t="s">
        <v>2495</v>
      </c>
      <c r="B326" s="255" t="s">
        <v>351</v>
      </c>
      <c r="C326" s="405" t="s">
        <v>50</v>
      </c>
      <c r="D326" s="406" t="s">
        <v>51</v>
      </c>
      <c r="E326" s="14" t="s">
        <v>619</v>
      </c>
      <c r="F326" s="25" t="s">
        <v>620</v>
      </c>
      <c r="G326" s="15">
        <v>272624.61</v>
      </c>
      <c r="H326" s="389">
        <v>162127.04000000001</v>
      </c>
      <c r="I326" s="277">
        <v>0.75</v>
      </c>
      <c r="J326" s="15">
        <v>103355.98</v>
      </c>
      <c r="K326" s="15">
        <v>0</v>
      </c>
      <c r="L326" s="15">
        <v>0</v>
      </c>
      <c r="M326" s="15">
        <v>18239.3</v>
      </c>
      <c r="N326" s="15">
        <v>40531.760000000002</v>
      </c>
      <c r="O326" s="166"/>
      <c r="P326" s="252" t="e">
        <f>YEAR(#REF!)</f>
        <v>#REF!</v>
      </c>
      <c r="Q3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6" s="252">
        <f>YEAR(O326)</f>
        <v>1900</v>
      </c>
      <c r="S326" s="252" t="str">
        <f>IF(MONTH(O326)=1,"JANVIER",IF(MONTH(O326)=2,"FEVRIER",IF(MONTH(O326)=3,"MARS",IF(MONTH(O326)=4,"AVRIL",IF(MONTH(O326)=5,"MAI",IF(MONTH(O326)=6,"JUIN",IF(MONTH(O326)=7,"JUILLET",IF(MONTH(O326)=8,"AOUT",IF(MONTH(O326)=9,"SEPTEMBRE",IF(MONTH(O326)=10,"OCTOBRE",IF(MONTH(4)=11,"NOVEMBRE",IF(MONTH(#REF!)=12,"DECEMBRE"))))))))))))</f>
        <v>JANVIER</v>
      </c>
      <c r="T326" s="252" t="e">
        <f>YEAR(#REF!)</f>
        <v>#REF!</v>
      </c>
      <c r="U3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6" s="252" t="e">
        <f>YEAR(#REF!)</f>
        <v>#REF!</v>
      </c>
      <c r="W3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26" s="25"/>
      <c r="Y326" s="428"/>
      <c r="Z326" s="190"/>
      <c r="AA326" s="190"/>
      <c r="GA326" s="68"/>
    </row>
    <row r="327" spans="1:183" s="67" customFormat="1" ht="65.150000000000006" customHeight="1" x14ac:dyDescent="0.35">
      <c r="A327" s="67" t="s">
        <v>2495</v>
      </c>
      <c r="B327" s="255" t="s">
        <v>351</v>
      </c>
      <c r="C327" s="405" t="s">
        <v>50</v>
      </c>
      <c r="D327" s="406" t="s">
        <v>51</v>
      </c>
      <c r="E327" s="14" t="s">
        <v>621</v>
      </c>
      <c r="F327" s="25" t="s">
        <v>514</v>
      </c>
      <c r="G327" s="15">
        <v>52800</v>
      </c>
      <c r="H327" s="389">
        <v>52800</v>
      </c>
      <c r="I327" s="277">
        <v>0.65</v>
      </c>
      <c r="J327" s="250">
        <v>29172</v>
      </c>
      <c r="K327" s="15">
        <v>5148</v>
      </c>
      <c r="L327" s="15">
        <v>0</v>
      </c>
      <c r="M327" s="15">
        <v>0</v>
      </c>
      <c r="N327" s="15">
        <v>18480</v>
      </c>
      <c r="O327" s="419">
        <v>43255</v>
      </c>
      <c r="P327" s="252" t="e">
        <f>YEAR(#REF!)</f>
        <v>#REF!</v>
      </c>
      <c r="Q3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7" s="252">
        <f>YEAR(O327)</f>
        <v>2018</v>
      </c>
      <c r="S327" s="252" t="str">
        <f>IF(MONTH(O327)=1,"JANVIER",IF(MONTH(O327)=2,"FEVRIER",IF(MONTH(O327)=3,"MARS",IF(MONTH(O327)=4,"AVRIL",IF(MONTH(O327)=5,"MAI",IF(MONTH(O327)=6,"JUIN",IF(MONTH(O327)=7,"JUILLET",IF(MONTH(O327)=8,"AOUT",IF(MONTH(O327)=9,"SEPTEMBRE",IF(MONTH(O327)=10,"OCTOBRE",IF(MONTH(4)=11,"NOVEMBRE",IF(MONTH(#REF!)=12,"DECEMBRE"))))))))))))</f>
        <v>JUIN</v>
      </c>
      <c r="T327" s="252" t="e">
        <f>YEAR(#REF!)</f>
        <v>#REF!</v>
      </c>
      <c r="U3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7" s="222" t="s">
        <v>27</v>
      </c>
      <c r="W327" s="222" t="s">
        <v>27</v>
      </c>
      <c r="X327" s="368"/>
      <c r="Y327" s="407"/>
      <c r="Z327" s="190"/>
      <c r="AA327" s="190"/>
      <c r="GA327" s="68"/>
    </row>
    <row r="328" spans="1:183" s="67" customFormat="1" ht="48.65" customHeight="1" x14ac:dyDescent="0.35">
      <c r="A328" s="67" t="s">
        <v>2495</v>
      </c>
      <c r="B328" s="255" t="s">
        <v>351</v>
      </c>
      <c r="C328" s="405" t="s">
        <v>50</v>
      </c>
      <c r="D328" s="406" t="s">
        <v>51</v>
      </c>
      <c r="E328" s="14" t="s">
        <v>622</v>
      </c>
      <c r="F328" s="25" t="s">
        <v>623</v>
      </c>
      <c r="G328" s="15">
        <v>118362.6</v>
      </c>
      <c r="H328" s="389">
        <v>109015.1</v>
      </c>
      <c r="I328" s="277">
        <v>0.75000004586520586</v>
      </c>
      <c r="J328" s="264">
        <v>69497.13</v>
      </c>
      <c r="K328" s="15">
        <v>12264.2</v>
      </c>
      <c r="L328" s="264">
        <v>0</v>
      </c>
      <c r="M328" s="15">
        <v>0</v>
      </c>
      <c r="N328" s="15">
        <v>27253.77</v>
      </c>
      <c r="O328" s="166"/>
      <c r="P328" s="252" t="e">
        <f>YEAR(#REF!)</f>
        <v>#REF!</v>
      </c>
      <c r="Q3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8" s="252">
        <f>YEAR(O328)</f>
        <v>1900</v>
      </c>
      <c r="S328" s="252" t="str">
        <f>IF(MONTH(O328)=1,"JANVIER",IF(MONTH(O328)=2,"FEVRIER",IF(MONTH(O328)=3,"MARS",IF(MONTH(O328)=4,"AVRIL",IF(MONTH(O328)=5,"MAI",IF(MONTH(O328)=6,"JUIN",IF(MONTH(O328)=7,"JUILLET",IF(MONTH(O328)=8,"AOUT",IF(MONTH(O328)=9,"SEPTEMBRE",IF(MONTH(O328)=10,"OCTOBRE",IF(MONTH(4)=11,"NOVEMBRE",IF(MONTH(#REF!)=12,"DECEMBRE"))))))))))))</f>
        <v>JANVIER</v>
      </c>
      <c r="T328" s="252" t="e">
        <f>YEAR(#REF!)</f>
        <v>#REF!</v>
      </c>
      <c r="U3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8" s="317" t="s">
        <v>27</v>
      </c>
      <c r="W328" s="317" t="s">
        <v>27</v>
      </c>
      <c r="X328" s="368"/>
      <c r="Y328" s="407"/>
      <c r="Z328" s="190"/>
      <c r="AA328" s="190"/>
      <c r="GA328" s="68"/>
    </row>
    <row r="329" spans="1:183" s="67" customFormat="1" ht="48.65" customHeight="1" x14ac:dyDescent="0.35">
      <c r="A329" s="67" t="s">
        <v>2495</v>
      </c>
      <c r="B329" s="255" t="s">
        <v>351</v>
      </c>
      <c r="C329" s="405" t="s">
        <v>50</v>
      </c>
      <c r="D329" s="406" t="s">
        <v>51</v>
      </c>
      <c r="E329" s="14" t="s">
        <v>624</v>
      </c>
      <c r="F329" s="25" t="s">
        <v>625</v>
      </c>
      <c r="G329" s="15"/>
      <c r="H329" s="389">
        <v>14686.350000000002</v>
      </c>
      <c r="I329" s="277">
        <v>0.65000017022609424</v>
      </c>
      <c r="J329" s="264">
        <v>8114.21</v>
      </c>
      <c r="K329" s="15">
        <v>0</v>
      </c>
      <c r="L329" s="264">
        <v>1431.92</v>
      </c>
      <c r="M329" s="15">
        <v>0</v>
      </c>
      <c r="N329" s="15">
        <v>5140.22</v>
      </c>
      <c r="O329" s="166"/>
      <c r="P329" s="252" t="e">
        <f>YEAR(#REF!)</f>
        <v>#REF!</v>
      </c>
      <c r="Q3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29" s="252">
        <f>YEAR(O329)</f>
        <v>1900</v>
      </c>
      <c r="S329" s="252" t="str">
        <f>IF(MONTH(O329)=1,"JANVIER",IF(MONTH(O329)=2,"FEVRIER",IF(MONTH(O329)=3,"MARS",IF(MONTH(O329)=4,"AVRIL",IF(MONTH(O329)=5,"MAI",IF(MONTH(O329)=6,"JUIN",IF(MONTH(O329)=7,"JUILLET",IF(MONTH(O329)=8,"AOUT",IF(MONTH(O329)=9,"SEPTEMBRE",IF(MONTH(O329)=10,"OCTOBRE",IF(MONTH(4)=11,"NOVEMBRE",IF(MONTH(#REF!)=12,"DECEMBRE"))))))))))))</f>
        <v>JANVIER</v>
      </c>
      <c r="T329" s="252" t="e">
        <f>YEAR(#REF!)</f>
        <v>#REF!</v>
      </c>
      <c r="U3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29" s="222" t="s">
        <v>27</v>
      </c>
      <c r="W329" s="222" t="s">
        <v>27</v>
      </c>
      <c r="X329" s="368"/>
      <c r="Y329" s="407"/>
      <c r="Z329" s="190"/>
      <c r="AA329" s="190"/>
      <c r="GA329" s="68"/>
    </row>
    <row r="330" spans="1:183" s="67" customFormat="1" ht="65.150000000000006" customHeight="1" x14ac:dyDescent="0.35">
      <c r="A330" s="67" t="s">
        <v>2495</v>
      </c>
      <c r="B330" s="255" t="s">
        <v>351</v>
      </c>
      <c r="C330" s="405" t="s">
        <v>50</v>
      </c>
      <c r="D330" s="406" t="s">
        <v>51</v>
      </c>
      <c r="E330" s="14" t="s">
        <v>626</v>
      </c>
      <c r="F330" s="25" t="s">
        <v>627</v>
      </c>
      <c r="G330" s="15">
        <v>95184.27</v>
      </c>
      <c r="H330" s="389">
        <v>77160.72</v>
      </c>
      <c r="I330" s="277">
        <v>0.75</v>
      </c>
      <c r="J330" s="15">
        <v>49085.98</v>
      </c>
      <c r="K330" s="15">
        <v>0</v>
      </c>
      <c r="L330" s="15">
        <v>8784.56</v>
      </c>
      <c r="M330" s="15">
        <v>0</v>
      </c>
      <c r="N330" s="15">
        <v>19290.18</v>
      </c>
      <c r="O330" s="419">
        <v>43165</v>
      </c>
      <c r="P330" s="252" t="e">
        <f>YEAR(#REF!)</f>
        <v>#REF!</v>
      </c>
      <c r="Q3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0" s="252">
        <f>YEAR(O330)</f>
        <v>2018</v>
      </c>
      <c r="S330" s="252" t="str">
        <f>IF(MONTH(O330)=1,"JANVIER",IF(MONTH(O330)=2,"FEVRIER",IF(MONTH(O330)=3,"MARS",IF(MONTH(O330)=4,"AVRIL",IF(MONTH(O330)=5,"MAI",IF(MONTH(O330)=6,"JUIN",IF(MONTH(O330)=7,"JUILLET",IF(MONTH(O330)=8,"AOUT",IF(MONTH(O330)=9,"SEPTEMBRE",IF(MONTH(O330)=10,"OCTOBRE",IF(MONTH(4)=11,"NOVEMBRE",IF(MONTH(#REF!)=12,"DECEMBRE"))))))))))))</f>
        <v>MARS</v>
      </c>
      <c r="T330" s="252" t="e">
        <f>YEAR(#REF!)</f>
        <v>#REF!</v>
      </c>
      <c r="U3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0" s="222" t="s">
        <v>27</v>
      </c>
      <c r="W330" s="222" t="s">
        <v>27</v>
      </c>
      <c r="X330" s="368"/>
      <c r="Y330" s="407"/>
      <c r="Z330" s="190"/>
      <c r="AA330" s="190"/>
      <c r="GA330" s="68"/>
    </row>
    <row r="331" spans="1:183" s="67" customFormat="1" ht="67.5" customHeight="1" x14ac:dyDescent="0.35">
      <c r="A331" s="67" t="s">
        <v>2495</v>
      </c>
      <c r="B331" s="255" t="s">
        <v>351</v>
      </c>
      <c r="C331" s="405" t="s">
        <v>50</v>
      </c>
      <c r="D331" s="406" t="s">
        <v>51</v>
      </c>
      <c r="E331" s="14" t="s">
        <v>628</v>
      </c>
      <c r="F331" s="25" t="s">
        <v>629</v>
      </c>
      <c r="G331" s="15">
        <v>52990.53</v>
      </c>
      <c r="H331" s="389">
        <v>50590.53</v>
      </c>
      <c r="I331" s="277">
        <v>0.81519169694407223</v>
      </c>
      <c r="J331" s="15">
        <v>32564.25</v>
      </c>
      <c r="K331" s="434">
        <v>0</v>
      </c>
      <c r="L331" s="15">
        <v>5746.64</v>
      </c>
      <c r="M331" s="15">
        <v>2930.09</v>
      </c>
      <c r="N331" s="15">
        <v>9349.5499999999993</v>
      </c>
      <c r="O331" s="166"/>
      <c r="P331" s="252" t="e">
        <f>YEAR(#REF!)</f>
        <v>#REF!</v>
      </c>
      <c r="Q3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1" s="252">
        <f>YEAR(O331)</f>
        <v>1900</v>
      </c>
      <c r="S331" s="252" t="str">
        <f>IF(MONTH(O331)=1,"JANVIER",IF(MONTH(O331)=2,"FEVRIER",IF(MONTH(O331)=3,"MARS",IF(MONTH(O331)=4,"AVRIL",IF(MONTH(O331)=5,"MAI",IF(MONTH(O331)=6,"JUIN",IF(MONTH(O331)=7,"JUILLET",IF(MONTH(O331)=8,"AOUT",IF(MONTH(O331)=9,"SEPTEMBRE",IF(MONTH(O331)=10,"OCTOBRE",IF(MONTH(4)=11,"NOVEMBRE",IF(MONTH(#REF!)=12,"DECEMBRE"))))))))))))</f>
        <v>JANVIER</v>
      </c>
      <c r="T331" s="252" t="e">
        <f>YEAR(#REF!)</f>
        <v>#REF!</v>
      </c>
      <c r="U3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1" s="317" t="s">
        <v>27</v>
      </c>
      <c r="W331" s="317" t="s">
        <v>27</v>
      </c>
      <c r="X331" s="368"/>
      <c r="Y331" s="407"/>
      <c r="Z331" s="190"/>
      <c r="AA331" s="190"/>
      <c r="GA331" s="68"/>
    </row>
    <row r="332" spans="1:183" s="67" customFormat="1" ht="48.65" customHeight="1" x14ac:dyDescent="0.35">
      <c r="A332" s="67" t="s">
        <v>2495</v>
      </c>
      <c r="B332" s="255" t="s">
        <v>351</v>
      </c>
      <c r="C332" s="405" t="s">
        <v>50</v>
      </c>
      <c r="D332" s="406" t="s">
        <v>51</v>
      </c>
      <c r="E332" s="14" t="s">
        <v>630</v>
      </c>
      <c r="F332" s="25" t="s">
        <v>631</v>
      </c>
      <c r="G332" s="15">
        <v>41941.449999999997</v>
      </c>
      <c r="H332" s="389">
        <v>18755.449999999997</v>
      </c>
      <c r="I332" s="277">
        <v>0.50000026658917818</v>
      </c>
      <c r="J332" s="264">
        <v>7971.07</v>
      </c>
      <c r="K332" s="434">
        <v>1406.66</v>
      </c>
      <c r="L332" s="264">
        <v>0</v>
      </c>
      <c r="M332" s="15">
        <v>0</v>
      </c>
      <c r="N332" s="15">
        <v>9377.7199999999993</v>
      </c>
      <c r="O332" s="166"/>
      <c r="P332" s="252" t="e">
        <f>YEAR(#REF!)</f>
        <v>#REF!</v>
      </c>
      <c r="Q3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2" s="252">
        <f>YEAR(O332)</f>
        <v>1900</v>
      </c>
      <c r="S332" s="252" t="str">
        <f>IF(MONTH(O332)=1,"JANVIER",IF(MONTH(O332)=2,"FEVRIER",IF(MONTH(O332)=3,"MARS",IF(MONTH(O332)=4,"AVRIL",IF(MONTH(O332)=5,"MAI",IF(MONTH(O332)=6,"JUIN",IF(MONTH(O332)=7,"JUILLET",IF(MONTH(O332)=8,"AOUT",IF(MONTH(O332)=9,"SEPTEMBRE",IF(MONTH(O332)=10,"OCTOBRE",IF(MONTH(4)=11,"NOVEMBRE",IF(MONTH(#REF!)=12,"DECEMBRE"))))))))))))</f>
        <v>JANVIER</v>
      </c>
      <c r="T332" s="252" t="e">
        <f>YEAR(#REF!)</f>
        <v>#REF!</v>
      </c>
      <c r="U3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2" s="222" t="s">
        <v>27</v>
      </c>
      <c r="W332" s="222" t="s">
        <v>27</v>
      </c>
      <c r="X332" s="368"/>
      <c r="Y332" s="407"/>
      <c r="Z332" s="190"/>
      <c r="AA332" s="190"/>
      <c r="GA332" s="68"/>
    </row>
    <row r="333" spans="1:183" s="67" customFormat="1" ht="48.65" customHeight="1" x14ac:dyDescent="0.35">
      <c r="A333" s="67" t="s">
        <v>2495</v>
      </c>
      <c r="B333" s="255" t="s">
        <v>351</v>
      </c>
      <c r="C333" s="405" t="s">
        <v>50</v>
      </c>
      <c r="D333" s="406" t="s">
        <v>51</v>
      </c>
      <c r="E333" s="14" t="s">
        <v>632</v>
      </c>
      <c r="F333" s="25" t="s">
        <v>633</v>
      </c>
      <c r="G333" s="15">
        <v>24542.91</v>
      </c>
      <c r="H333" s="389">
        <v>24542.91</v>
      </c>
      <c r="I333" s="277">
        <v>0.74999989813758838</v>
      </c>
      <c r="J333" s="15">
        <v>15646.1</v>
      </c>
      <c r="K333" s="434">
        <v>0</v>
      </c>
      <c r="L333" s="15">
        <v>2761.08</v>
      </c>
      <c r="M333" s="15">
        <v>0</v>
      </c>
      <c r="N333" s="15">
        <v>6135.73</v>
      </c>
      <c r="O333" s="419">
        <v>43196</v>
      </c>
      <c r="P333" s="252" t="e">
        <f>YEAR(#REF!)</f>
        <v>#REF!</v>
      </c>
      <c r="Q3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3" s="252">
        <f>YEAR(O333)</f>
        <v>2018</v>
      </c>
      <c r="S333" s="252" t="str">
        <f>IF(MONTH(O333)=1,"JANVIER",IF(MONTH(O333)=2,"FEVRIER",IF(MONTH(O333)=3,"MARS",IF(MONTH(O333)=4,"AVRIL",IF(MONTH(O333)=5,"MAI",IF(MONTH(O333)=6,"JUIN",IF(MONTH(O333)=7,"JUILLET",IF(MONTH(O333)=8,"AOUT",IF(MONTH(O333)=9,"SEPTEMBRE",IF(MONTH(O333)=10,"OCTOBRE",IF(MONTH(4)=11,"NOVEMBRE",IF(MONTH(#REF!)=12,"DECEMBRE"))))))))))))</f>
        <v>AVRIL</v>
      </c>
      <c r="T333" s="252" t="e">
        <f>YEAR(#REF!)</f>
        <v>#REF!</v>
      </c>
      <c r="U3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3" s="317" t="s">
        <v>27</v>
      </c>
      <c r="W333" s="317" t="s">
        <v>27</v>
      </c>
      <c r="X333" s="368"/>
      <c r="Y333" s="407"/>
      <c r="Z333" s="190"/>
      <c r="AA333" s="190"/>
      <c r="GA333" s="68"/>
    </row>
    <row r="334" spans="1:183" s="67" customFormat="1" ht="48.65" customHeight="1" x14ac:dyDescent="0.35">
      <c r="A334" s="67" t="s">
        <v>2495</v>
      </c>
      <c r="B334" s="255" t="s">
        <v>351</v>
      </c>
      <c r="C334" s="405" t="s">
        <v>50</v>
      </c>
      <c r="D334" s="406" t="s">
        <v>51</v>
      </c>
      <c r="E334" s="14" t="s">
        <v>634</v>
      </c>
      <c r="F334" s="25" t="s">
        <v>475</v>
      </c>
      <c r="G334" s="15"/>
      <c r="H334" s="389">
        <v>74891.100000000006</v>
      </c>
      <c r="I334" s="277">
        <v>0.5</v>
      </c>
      <c r="J334" s="264">
        <v>31828.71</v>
      </c>
      <c r="K334" s="434">
        <v>0</v>
      </c>
      <c r="L334" s="264">
        <v>5616.84</v>
      </c>
      <c r="M334" s="15">
        <v>0</v>
      </c>
      <c r="N334" s="15">
        <v>37445.550000000003</v>
      </c>
      <c r="O334" s="166"/>
      <c r="P334" s="252" t="e">
        <f>YEAR(#REF!)</f>
        <v>#REF!</v>
      </c>
      <c r="Q3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4" s="252">
        <f>YEAR(O334)</f>
        <v>1900</v>
      </c>
      <c r="S334" s="252" t="str">
        <f>IF(MONTH(O334)=1,"JANVIER",IF(MONTH(O334)=2,"FEVRIER",IF(MONTH(O334)=3,"MARS",IF(MONTH(O334)=4,"AVRIL",IF(MONTH(O334)=5,"MAI",IF(MONTH(O334)=6,"JUIN",IF(MONTH(O334)=7,"JUILLET",IF(MONTH(O334)=8,"AOUT",IF(MONTH(O334)=9,"SEPTEMBRE",IF(MONTH(O334)=10,"OCTOBRE",IF(MONTH(4)=11,"NOVEMBRE",IF(MONTH(#REF!)=12,"DECEMBRE"))))))))))))</f>
        <v>JANVIER</v>
      </c>
      <c r="T334" s="252" t="e">
        <f>YEAR(#REF!)</f>
        <v>#REF!</v>
      </c>
      <c r="U3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4" s="222" t="s">
        <v>27</v>
      </c>
      <c r="W334" s="222" t="s">
        <v>27</v>
      </c>
      <c r="X334" s="368"/>
      <c r="Y334" s="407"/>
      <c r="Z334" s="190"/>
      <c r="AA334" s="190"/>
      <c r="GA334" s="68"/>
    </row>
    <row r="335" spans="1:183" s="67" customFormat="1" ht="48.65" customHeight="1" x14ac:dyDescent="0.35">
      <c r="A335" s="67" t="s">
        <v>2495</v>
      </c>
      <c r="B335" s="255" t="s">
        <v>351</v>
      </c>
      <c r="C335" s="405" t="s">
        <v>50</v>
      </c>
      <c r="D335" s="406" t="s">
        <v>51</v>
      </c>
      <c r="E335" s="261" t="s">
        <v>635</v>
      </c>
      <c r="F335" s="25" t="s">
        <v>636</v>
      </c>
      <c r="G335" s="250">
        <v>29682</v>
      </c>
      <c r="H335" s="389">
        <v>6882</v>
      </c>
      <c r="I335" s="277">
        <v>0.75</v>
      </c>
      <c r="J335" s="250">
        <v>4377.16</v>
      </c>
      <c r="K335" s="318">
        <v>0</v>
      </c>
      <c r="L335" s="250">
        <v>784.34</v>
      </c>
      <c r="M335" s="250">
        <v>0</v>
      </c>
      <c r="N335" s="250">
        <v>1720.5</v>
      </c>
      <c r="O335" s="419">
        <v>43312</v>
      </c>
      <c r="P335" s="252" t="e">
        <f>YEAR(#REF!)</f>
        <v>#REF!</v>
      </c>
      <c r="Q3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5" s="252">
        <f>YEAR(O335)</f>
        <v>2018</v>
      </c>
      <c r="S335" s="252" t="str">
        <f>IF(MONTH(O335)=1,"JANVIER",IF(MONTH(O335)=2,"FEVRIER",IF(MONTH(O335)=3,"MARS",IF(MONTH(O335)=4,"AVRIL",IF(MONTH(O335)=5,"MAI",IF(MONTH(O335)=6,"JUIN",IF(MONTH(O335)=7,"JUILLET",IF(MONTH(O335)=8,"AOUT",IF(MONTH(O335)=9,"SEPTEMBRE",IF(MONTH(O335)=10,"OCTOBRE",IF(MONTH(4)=11,"NOVEMBRE",IF(MONTH(#REF!)=12,"DECEMBRE"))))))))))))</f>
        <v>JUILLET</v>
      </c>
      <c r="T335" s="252" t="e">
        <f>YEAR(#REF!)</f>
        <v>#REF!</v>
      </c>
      <c r="U3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5" s="222" t="s">
        <v>27</v>
      </c>
      <c r="W335" s="222" t="s">
        <v>27</v>
      </c>
      <c r="X335" s="25"/>
      <c r="Y335" s="407"/>
      <c r="Z335" s="190"/>
      <c r="AA335" s="190"/>
      <c r="GA335" s="68"/>
    </row>
    <row r="336" spans="1:183" s="67" customFormat="1" ht="84.9" customHeight="1" x14ac:dyDescent="0.35">
      <c r="A336" s="67" t="s">
        <v>2495</v>
      </c>
      <c r="B336" s="255" t="s">
        <v>351</v>
      </c>
      <c r="C336" s="405" t="s">
        <v>50</v>
      </c>
      <c r="D336" s="406" t="s">
        <v>51</v>
      </c>
      <c r="E336" s="14" t="s">
        <v>637</v>
      </c>
      <c r="F336" s="25" t="s">
        <v>594</v>
      </c>
      <c r="G336" s="15">
        <v>103617.15</v>
      </c>
      <c r="H336" s="389">
        <v>47948.36</v>
      </c>
      <c r="I336" s="277">
        <v>0.74999999999999989</v>
      </c>
      <c r="J336" s="264">
        <v>27966.07</v>
      </c>
      <c r="K336" s="434">
        <v>0</v>
      </c>
      <c r="L336" s="264">
        <v>7995.2</v>
      </c>
      <c r="M336" s="15">
        <v>0</v>
      </c>
      <c r="N336" s="15">
        <v>11987.09</v>
      </c>
      <c r="O336" s="166"/>
      <c r="P336" s="252" t="e">
        <f>YEAR(#REF!)</f>
        <v>#REF!</v>
      </c>
      <c r="Q3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6" s="252">
        <f>YEAR(O336)</f>
        <v>1900</v>
      </c>
      <c r="S336" s="252" t="str">
        <f>IF(MONTH(O336)=1,"JANVIER",IF(MONTH(O336)=2,"FEVRIER",IF(MONTH(O336)=3,"MARS",IF(MONTH(O336)=4,"AVRIL",IF(MONTH(O336)=5,"MAI",IF(MONTH(O336)=6,"JUIN",IF(MONTH(O336)=7,"JUILLET",IF(MONTH(O336)=8,"AOUT",IF(MONTH(O336)=9,"SEPTEMBRE",IF(MONTH(O336)=10,"OCTOBRE",IF(MONTH(4)=11,"NOVEMBRE",IF(MONTH(#REF!)=12,"DECEMBRE"))))))))))))</f>
        <v>JANVIER</v>
      </c>
      <c r="T336" s="252" t="e">
        <f>YEAR(#REF!)</f>
        <v>#REF!</v>
      </c>
      <c r="U3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6" s="317" t="s">
        <v>27</v>
      </c>
      <c r="W336" s="317" t="s">
        <v>27</v>
      </c>
      <c r="X336" s="368"/>
      <c r="Y336" s="407"/>
      <c r="Z336" s="190"/>
      <c r="AA336" s="190"/>
      <c r="GA336" s="68"/>
    </row>
    <row r="337" spans="1:183" s="67" customFormat="1" ht="80.400000000000006" customHeight="1" x14ac:dyDescent="0.35">
      <c r="A337" s="67" t="s">
        <v>2495</v>
      </c>
      <c r="B337" s="255" t="s">
        <v>351</v>
      </c>
      <c r="C337" s="405" t="s">
        <v>50</v>
      </c>
      <c r="D337" s="406" t="s">
        <v>51</v>
      </c>
      <c r="E337" s="14" t="s">
        <v>638</v>
      </c>
      <c r="F337" s="25" t="s">
        <v>639</v>
      </c>
      <c r="G337" s="15">
        <v>113360</v>
      </c>
      <c r="H337" s="389">
        <v>104980</v>
      </c>
      <c r="I337" s="277">
        <v>0.75</v>
      </c>
      <c r="J337" s="264">
        <v>60670.79</v>
      </c>
      <c r="K337" s="434">
        <v>10706.61</v>
      </c>
      <c r="L337" s="264">
        <v>7357.6</v>
      </c>
      <c r="M337" s="15">
        <v>0</v>
      </c>
      <c r="N337" s="15">
        <v>26245</v>
      </c>
      <c r="O337" s="166"/>
      <c r="P337" s="252" t="e">
        <f>YEAR(#REF!)</f>
        <v>#REF!</v>
      </c>
      <c r="Q3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7" s="252">
        <f>YEAR(O337)</f>
        <v>1900</v>
      </c>
      <c r="S337" s="252" t="str">
        <f>IF(MONTH(O337)=1,"JANVIER",IF(MONTH(O337)=2,"FEVRIER",IF(MONTH(O337)=3,"MARS",IF(MONTH(O337)=4,"AVRIL",IF(MONTH(O337)=5,"MAI",IF(MONTH(O337)=6,"JUIN",IF(MONTH(O337)=7,"JUILLET",IF(MONTH(O337)=8,"AOUT",IF(MONTH(O337)=9,"SEPTEMBRE",IF(MONTH(O337)=10,"OCTOBRE",IF(MONTH(4)=11,"NOVEMBRE",IF(MONTH(#REF!)=12,"DECEMBRE"))))))))))))</f>
        <v>JANVIER</v>
      </c>
      <c r="T337" s="252" t="e">
        <f>YEAR(#REF!)</f>
        <v>#REF!</v>
      </c>
      <c r="U3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7" s="317" t="s">
        <v>27</v>
      </c>
      <c r="W337" s="317" t="s">
        <v>27</v>
      </c>
      <c r="X337" s="368"/>
      <c r="Y337" s="407"/>
      <c r="Z337" s="190"/>
      <c r="AA337" s="190"/>
      <c r="GA337" s="68"/>
    </row>
    <row r="338" spans="1:183" s="67" customFormat="1" ht="101.4" customHeight="1" x14ac:dyDescent="0.35">
      <c r="A338" s="67" t="s">
        <v>2495</v>
      </c>
      <c r="B338" s="255" t="s">
        <v>351</v>
      </c>
      <c r="C338" s="405" t="s">
        <v>50</v>
      </c>
      <c r="D338" s="406" t="s">
        <v>51</v>
      </c>
      <c r="E338" s="44" t="s">
        <v>640</v>
      </c>
      <c r="F338" s="205" t="s">
        <v>539</v>
      </c>
      <c r="G338" s="434">
        <v>132593.70000000001</v>
      </c>
      <c r="H338" s="389">
        <v>117717.23</v>
      </c>
      <c r="I338" s="277">
        <v>0.66513610624375041</v>
      </c>
      <c r="J338" s="15">
        <v>66553.279999999999</v>
      </c>
      <c r="K338" s="434">
        <v>0</v>
      </c>
      <c r="L338" s="15">
        <v>11744.7</v>
      </c>
      <c r="M338" s="15">
        <v>0</v>
      </c>
      <c r="N338" s="15">
        <v>39419.25</v>
      </c>
      <c r="O338" s="419">
        <v>43196</v>
      </c>
      <c r="P338" s="252" t="e">
        <f>YEAR(#REF!)</f>
        <v>#REF!</v>
      </c>
      <c r="Q3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8" s="252">
        <f>YEAR(O338)</f>
        <v>2018</v>
      </c>
      <c r="S338" s="252" t="str">
        <f>IF(MONTH(O338)=1,"JANVIER",IF(MONTH(O338)=2,"FEVRIER",IF(MONTH(O338)=3,"MARS",IF(MONTH(O338)=4,"AVRIL",IF(MONTH(O338)=5,"MAI",IF(MONTH(O338)=6,"JUIN",IF(MONTH(O338)=7,"JUILLET",IF(MONTH(O338)=8,"AOUT",IF(MONTH(O338)=9,"SEPTEMBRE",IF(MONTH(O338)=10,"OCTOBRE",IF(MONTH(4)=11,"NOVEMBRE",IF(MONTH(#REF!)=12,"DECEMBRE"))))))))))))</f>
        <v>AVRIL</v>
      </c>
      <c r="T338" s="252" t="e">
        <f>YEAR(#REF!)</f>
        <v>#REF!</v>
      </c>
      <c r="U3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8" s="317" t="s">
        <v>27</v>
      </c>
      <c r="W338" s="317" t="s">
        <v>27</v>
      </c>
      <c r="X338" s="368"/>
      <c r="Y338" s="407"/>
      <c r="Z338" s="190"/>
      <c r="AA338" s="190"/>
      <c r="GA338" s="68"/>
    </row>
    <row r="339" spans="1:183" s="67" customFormat="1" ht="83.15" customHeight="1" x14ac:dyDescent="0.35">
      <c r="A339" s="67" t="s">
        <v>2495</v>
      </c>
      <c r="B339" s="255" t="s">
        <v>351</v>
      </c>
      <c r="C339" s="405" t="s">
        <v>50</v>
      </c>
      <c r="D339" s="406" t="s">
        <v>51</v>
      </c>
      <c r="E339" s="44" t="s">
        <v>641</v>
      </c>
      <c r="F339" s="205" t="s">
        <v>642</v>
      </c>
      <c r="G339" s="434">
        <v>278406.3</v>
      </c>
      <c r="H339" s="389">
        <v>274148.71999999997</v>
      </c>
      <c r="I339" s="277">
        <v>0.84999999270468973</v>
      </c>
      <c r="J339" s="264">
        <v>186727.98</v>
      </c>
      <c r="K339" s="434">
        <v>32952</v>
      </c>
      <c r="L339" s="264">
        <v>13346.43</v>
      </c>
      <c r="M339" s="15">
        <v>0</v>
      </c>
      <c r="N339" s="15">
        <v>41122.309999999961</v>
      </c>
      <c r="O339" s="166"/>
      <c r="P339" s="252" t="e">
        <f>YEAR(#REF!)</f>
        <v>#REF!</v>
      </c>
      <c r="Q3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39" s="252">
        <f>YEAR(O339)</f>
        <v>1900</v>
      </c>
      <c r="S339" s="252" t="str">
        <f>IF(MONTH(O339)=1,"JANVIER",IF(MONTH(O339)=2,"FEVRIER",IF(MONTH(O339)=3,"MARS",IF(MONTH(O339)=4,"AVRIL",IF(MONTH(O339)=5,"MAI",IF(MONTH(O339)=6,"JUIN",IF(MONTH(O339)=7,"JUILLET",IF(MONTH(O339)=8,"AOUT",IF(MONTH(O339)=9,"SEPTEMBRE",IF(MONTH(O339)=10,"OCTOBRE",IF(MONTH(4)=11,"NOVEMBRE",IF(MONTH(#REF!)=12,"DECEMBRE"))))))))))))</f>
        <v>JANVIER</v>
      </c>
      <c r="T339" s="252" t="e">
        <f>YEAR(#REF!)</f>
        <v>#REF!</v>
      </c>
      <c r="U3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39" s="232" t="e">
        <f>YEAR(#REF!)</f>
        <v>#REF!</v>
      </c>
      <c r="W33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39" s="368"/>
      <c r="Y339" s="407"/>
      <c r="Z339" s="190"/>
      <c r="AA339" s="190"/>
      <c r="GA339" s="68"/>
    </row>
    <row r="340" spans="1:183" s="67" customFormat="1" ht="98.15" customHeight="1" x14ac:dyDescent="0.35">
      <c r="A340" s="67" t="s">
        <v>2495</v>
      </c>
      <c r="B340" s="255" t="s">
        <v>351</v>
      </c>
      <c r="C340" s="405" t="s">
        <v>50</v>
      </c>
      <c r="D340" s="406" t="s">
        <v>51</v>
      </c>
      <c r="E340" s="14" t="s">
        <v>643</v>
      </c>
      <c r="F340" s="25" t="s">
        <v>539</v>
      </c>
      <c r="G340" s="15">
        <v>69329.289999999994</v>
      </c>
      <c r="H340" s="389">
        <v>69329.899999999994</v>
      </c>
      <c r="I340" s="277">
        <v>0.59023018928341164</v>
      </c>
      <c r="J340" s="15">
        <v>33662.629999999997</v>
      </c>
      <c r="K340" s="434">
        <v>0</v>
      </c>
      <c r="L340" s="15">
        <v>5940.47</v>
      </c>
      <c r="M340" s="15">
        <v>1317.5</v>
      </c>
      <c r="N340" s="15">
        <v>28409.3</v>
      </c>
      <c r="O340" s="166"/>
      <c r="P340" s="252" t="e">
        <f>YEAR(#REF!)</f>
        <v>#REF!</v>
      </c>
      <c r="Q3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0" s="252">
        <f>YEAR(O340)</f>
        <v>1900</v>
      </c>
      <c r="S340" s="252" t="str">
        <f>IF(MONTH(O340)=1,"JANVIER",IF(MONTH(O340)=2,"FEVRIER",IF(MONTH(O340)=3,"MARS",IF(MONTH(O340)=4,"AVRIL",IF(MONTH(O340)=5,"MAI",IF(MONTH(O340)=6,"JUIN",IF(MONTH(O340)=7,"JUILLET",IF(MONTH(O340)=8,"AOUT",IF(MONTH(O340)=9,"SEPTEMBRE",IF(MONTH(O340)=10,"OCTOBRE",IF(MONTH(4)=11,"NOVEMBRE",IF(MONTH(#REF!)=12,"DECEMBRE"))))))))))))</f>
        <v>JANVIER</v>
      </c>
      <c r="T340" s="252" t="e">
        <f>YEAR(#REF!)</f>
        <v>#REF!</v>
      </c>
      <c r="U3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0" s="222" t="s">
        <v>27</v>
      </c>
      <c r="W340" s="222" t="s">
        <v>27</v>
      </c>
      <c r="X340" s="368"/>
      <c r="Y340" s="407"/>
      <c r="Z340" s="190"/>
      <c r="AA340" s="190"/>
      <c r="GA340" s="68"/>
    </row>
    <row r="341" spans="1:183" s="67" customFormat="1" ht="82.5" customHeight="1" x14ac:dyDescent="0.35">
      <c r="A341" s="67" t="s">
        <v>2495</v>
      </c>
      <c r="B341" s="255" t="s">
        <v>351</v>
      </c>
      <c r="C341" s="405" t="s">
        <v>50</v>
      </c>
      <c r="D341" s="406" t="s">
        <v>51</v>
      </c>
      <c r="E341" s="14" t="s">
        <v>644</v>
      </c>
      <c r="F341" s="51" t="s">
        <v>645</v>
      </c>
      <c r="G341" s="15">
        <v>76918.75</v>
      </c>
      <c r="H341" s="389">
        <v>60085.91</v>
      </c>
      <c r="I341" s="277">
        <v>0.65293094504185756</v>
      </c>
      <c r="J341" s="15">
        <v>33347.15</v>
      </c>
      <c r="K341" s="434">
        <v>0</v>
      </c>
      <c r="L341" s="15">
        <v>5884.8</v>
      </c>
      <c r="M341" s="15">
        <v>0</v>
      </c>
      <c r="N341" s="15">
        <v>20853.96</v>
      </c>
      <c r="O341" s="419">
        <v>43223</v>
      </c>
      <c r="P341" s="252" t="e">
        <f>YEAR(#REF!)</f>
        <v>#REF!</v>
      </c>
      <c r="Q3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1" s="252">
        <f>YEAR(O341)</f>
        <v>2018</v>
      </c>
      <c r="S341" s="252" t="str">
        <f>IF(MONTH(O341)=1,"JANVIER",IF(MONTH(O341)=2,"FEVRIER",IF(MONTH(O341)=3,"MARS",IF(MONTH(O341)=4,"AVRIL",IF(MONTH(O341)=5,"MAI",IF(MONTH(O341)=6,"JUIN",IF(MONTH(O341)=7,"JUILLET",IF(MONTH(O341)=8,"AOUT",IF(MONTH(O341)=9,"SEPTEMBRE",IF(MONTH(O341)=10,"OCTOBRE",IF(MONTH(4)=11,"NOVEMBRE",IF(MONTH(#REF!)=12,"DECEMBRE"))))))))))))</f>
        <v>MAI</v>
      </c>
      <c r="T341" s="252" t="e">
        <f>YEAR(#REF!)</f>
        <v>#REF!</v>
      </c>
      <c r="U3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1" s="222" t="s">
        <v>27</v>
      </c>
      <c r="W341" s="222" t="s">
        <v>27</v>
      </c>
      <c r="X341" s="368"/>
      <c r="Y341" s="407"/>
      <c r="Z341" s="190"/>
      <c r="AA341" s="190"/>
      <c r="GA341" s="68"/>
    </row>
    <row r="342" spans="1:183" s="67" customFormat="1" ht="48.65" customHeight="1" x14ac:dyDescent="0.35">
      <c r="A342" s="67" t="s">
        <v>2495</v>
      </c>
      <c r="B342" s="255" t="s">
        <v>351</v>
      </c>
      <c r="C342" s="405" t="s">
        <v>50</v>
      </c>
      <c r="D342" s="406" t="s">
        <v>51</v>
      </c>
      <c r="E342" s="14" t="s">
        <v>646</v>
      </c>
      <c r="F342" s="25" t="s">
        <v>647</v>
      </c>
      <c r="G342" s="15"/>
      <c r="H342" s="389">
        <v>30200</v>
      </c>
      <c r="I342" s="277">
        <v>0.65</v>
      </c>
      <c r="J342" s="15">
        <v>16685.5</v>
      </c>
      <c r="K342" s="250">
        <v>0</v>
      </c>
      <c r="L342" s="15">
        <v>2944.5</v>
      </c>
      <c r="M342" s="15">
        <v>0</v>
      </c>
      <c r="N342" s="15">
        <v>10570</v>
      </c>
      <c r="O342" s="166"/>
      <c r="P342" s="252" t="e">
        <f>YEAR(#REF!)</f>
        <v>#REF!</v>
      </c>
      <c r="Q3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2" s="252">
        <f>YEAR(O342)</f>
        <v>1900</v>
      </c>
      <c r="S342" s="252" t="str">
        <f>IF(MONTH(O342)=1,"JANVIER",IF(MONTH(O342)=2,"FEVRIER",IF(MONTH(O342)=3,"MARS",IF(MONTH(O342)=4,"AVRIL",IF(MONTH(O342)=5,"MAI",IF(MONTH(O342)=6,"JUIN",IF(MONTH(O342)=7,"JUILLET",IF(MONTH(O342)=8,"AOUT",IF(MONTH(O342)=9,"SEPTEMBRE",IF(MONTH(O342)=10,"OCTOBRE",IF(MONTH(4)=11,"NOVEMBRE",IF(MONTH(#REF!)=12,"DECEMBRE"))))))))))))</f>
        <v>JANVIER</v>
      </c>
      <c r="T342" s="252" t="e">
        <f>YEAR(#REF!)</f>
        <v>#REF!</v>
      </c>
      <c r="U3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2" s="317" t="s">
        <v>27</v>
      </c>
      <c r="W342" s="317" t="s">
        <v>27</v>
      </c>
      <c r="X342" s="368"/>
      <c r="Y342" s="407"/>
      <c r="Z342" s="190"/>
      <c r="AA342" s="190"/>
      <c r="GA342" s="68"/>
    </row>
    <row r="343" spans="1:183" s="67" customFormat="1" ht="78.650000000000006" customHeight="1" x14ac:dyDescent="0.35">
      <c r="A343" s="67" t="s">
        <v>2495</v>
      </c>
      <c r="B343" s="255" t="s">
        <v>351</v>
      </c>
      <c r="C343" s="405" t="s">
        <v>50</v>
      </c>
      <c r="D343" s="406" t="s">
        <v>51</v>
      </c>
      <c r="E343" s="14" t="s">
        <v>648</v>
      </c>
      <c r="F343" s="25" t="s">
        <v>546</v>
      </c>
      <c r="G343" s="15">
        <v>80743.100000000006</v>
      </c>
      <c r="H343" s="389">
        <v>80743.099999999991</v>
      </c>
      <c r="I343" s="277">
        <v>0.57558354831558356</v>
      </c>
      <c r="J343" s="264">
        <v>39503.24</v>
      </c>
      <c r="K343" s="15">
        <v>0</v>
      </c>
      <c r="L343" s="264">
        <v>6971.16</v>
      </c>
      <c r="M343" s="15">
        <v>0</v>
      </c>
      <c r="N343" s="15">
        <v>34268.699999999997</v>
      </c>
      <c r="O343" s="166"/>
      <c r="P343" s="252" t="e">
        <f>YEAR(#REF!)</f>
        <v>#REF!</v>
      </c>
      <c r="Q3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3" s="252">
        <f>YEAR(O343)</f>
        <v>1900</v>
      </c>
      <c r="S343" s="252" t="str">
        <f>IF(MONTH(O343)=1,"JANVIER",IF(MONTH(O343)=2,"FEVRIER",IF(MONTH(O343)=3,"MARS",IF(MONTH(O343)=4,"AVRIL",IF(MONTH(O343)=5,"MAI",IF(MONTH(O343)=6,"JUIN",IF(MONTH(O343)=7,"JUILLET",IF(MONTH(O343)=8,"AOUT",IF(MONTH(O343)=9,"SEPTEMBRE",IF(MONTH(O343)=10,"OCTOBRE",IF(MONTH(4)=11,"NOVEMBRE",IF(MONTH(#REF!)=12,"DECEMBRE"))))))))))))</f>
        <v>JANVIER</v>
      </c>
      <c r="T343" s="252" t="e">
        <f>YEAR(#REF!)</f>
        <v>#REF!</v>
      </c>
      <c r="U3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3" s="222" t="s">
        <v>27</v>
      </c>
      <c r="W343" s="222" t="s">
        <v>27</v>
      </c>
      <c r="X343" s="368"/>
      <c r="Y343" s="407"/>
      <c r="Z343" s="190"/>
      <c r="AA343" s="190"/>
      <c r="GA343" s="68"/>
    </row>
    <row r="344" spans="1:183" s="67" customFormat="1" ht="65.150000000000006" customHeight="1" x14ac:dyDescent="0.35">
      <c r="A344" s="67" t="s">
        <v>2495</v>
      </c>
      <c r="B344" s="255" t="s">
        <v>351</v>
      </c>
      <c r="C344" s="405" t="s">
        <v>50</v>
      </c>
      <c r="D344" s="406" t="s">
        <v>51</v>
      </c>
      <c r="E344" s="14" t="s">
        <v>649</v>
      </c>
      <c r="F344" s="25" t="s">
        <v>546</v>
      </c>
      <c r="G344" s="15">
        <v>84559.43</v>
      </c>
      <c r="H344" s="389">
        <v>84559.43</v>
      </c>
      <c r="I344" s="277">
        <v>0.63214357050420045</v>
      </c>
      <c r="J344" s="15">
        <v>45435.64</v>
      </c>
      <c r="K344" s="15">
        <v>0</v>
      </c>
      <c r="L344" s="15">
        <v>8018.06</v>
      </c>
      <c r="M344" s="15">
        <v>0</v>
      </c>
      <c r="N344" s="15">
        <v>31105.73</v>
      </c>
      <c r="O344" s="166"/>
      <c r="P344" s="252" t="e">
        <f>YEAR(#REF!)</f>
        <v>#REF!</v>
      </c>
      <c r="Q3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4" s="252">
        <f>YEAR(O344)</f>
        <v>1900</v>
      </c>
      <c r="S344" s="252" t="str">
        <f>IF(MONTH(O344)=1,"JANVIER",IF(MONTH(O344)=2,"FEVRIER",IF(MONTH(O344)=3,"MARS",IF(MONTH(O344)=4,"AVRIL",IF(MONTH(O344)=5,"MAI",IF(MONTH(O344)=6,"JUIN",IF(MONTH(O344)=7,"JUILLET",IF(MONTH(O344)=8,"AOUT",IF(MONTH(O344)=9,"SEPTEMBRE",IF(MONTH(O344)=10,"OCTOBRE",IF(MONTH(4)=11,"NOVEMBRE",IF(MONTH(#REF!)=12,"DECEMBRE"))))))))))))</f>
        <v>JANVIER</v>
      </c>
      <c r="T344" s="252" t="e">
        <f>YEAR(#REF!)</f>
        <v>#REF!</v>
      </c>
      <c r="U3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4" s="222" t="s">
        <v>27</v>
      </c>
      <c r="W344" s="222" t="s">
        <v>27</v>
      </c>
      <c r="X344" s="368"/>
      <c r="Y344" s="407"/>
      <c r="Z344" s="190"/>
      <c r="AA344" s="190"/>
      <c r="GA344" s="68"/>
    </row>
    <row r="345" spans="1:183" s="67" customFormat="1" ht="48.65" customHeight="1" x14ac:dyDescent="0.35">
      <c r="A345" s="67" t="s">
        <v>2495</v>
      </c>
      <c r="B345" s="255" t="s">
        <v>351</v>
      </c>
      <c r="C345" s="405" t="s">
        <v>50</v>
      </c>
      <c r="D345" s="406" t="s">
        <v>51</v>
      </c>
      <c r="E345" s="415" t="s">
        <v>650</v>
      </c>
      <c r="F345" s="416" t="s">
        <v>493</v>
      </c>
      <c r="G345" s="426"/>
      <c r="H345" s="389">
        <v>94300.049999999988</v>
      </c>
      <c r="I345" s="277">
        <v>0.50000005302224126</v>
      </c>
      <c r="J345" s="250">
        <v>40077.519999999997</v>
      </c>
      <c r="K345" s="250">
        <v>0</v>
      </c>
      <c r="L345" s="250">
        <v>7072.51</v>
      </c>
      <c r="M345" s="250">
        <v>0</v>
      </c>
      <c r="N345" s="426">
        <v>47150.02</v>
      </c>
      <c r="O345" s="419">
        <v>42446</v>
      </c>
      <c r="P345" s="252" t="e">
        <f>YEAR(#REF!)</f>
        <v>#REF!</v>
      </c>
      <c r="Q3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5" s="252">
        <f>YEAR(O345)</f>
        <v>2016</v>
      </c>
      <c r="S345" s="252" t="str">
        <f>IF(MONTH(O345)=1,"JANVIER",IF(MONTH(O345)=2,"FEVRIER",IF(MONTH(O345)=3,"MARS",IF(MONTH(O345)=4,"AVRIL",IF(MONTH(O345)=5,"MAI",IF(MONTH(O345)=6,"JUIN",IF(MONTH(O345)=7,"JUILLET",IF(MONTH(O345)=8,"AOUT",IF(MONTH(O345)=9,"SEPTEMBRE",IF(MONTH(O345)=10,"OCTOBRE",IF(MONTH(4)=11,"NOVEMBRE",IF(MONTH(#REF!)=12,"DECEMBRE"))))))))))))</f>
        <v>MARS</v>
      </c>
      <c r="T345" s="252" t="e">
        <f>YEAR(#REF!)</f>
        <v>#REF!</v>
      </c>
      <c r="U3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5" s="222" t="s">
        <v>27</v>
      </c>
      <c r="W345" s="222" t="s">
        <v>27</v>
      </c>
      <c r="X345" s="368"/>
      <c r="Y345" s="407"/>
      <c r="Z345" s="190"/>
      <c r="AA345" s="190"/>
      <c r="GA345" s="68"/>
    </row>
    <row r="346" spans="1:183" s="67" customFormat="1" ht="48.65" customHeight="1" x14ac:dyDescent="0.35">
      <c r="A346" s="67" t="s">
        <v>2495</v>
      </c>
      <c r="B346" s="255" t="s">
        <v>351</v>
      </c>
      <c r="C346" s="405" t="s">
        <v>50</v>
      </c>
      <c r="D346" s="406" t="s">
        <v>51</v>
      </c>
      <c r="E346" s="415" t="s">
        <v>651</v>
      </c>
      <c r="F346" s="416" t="s">
        <v>652</v>
      </c>
      <c r="G346" s="426"/>
      <c r="H346" s="389">
        <v>30191.699999999997</v>
      </c>
      <c r="I346" s="277">
        <v>0.5</v>
      </c>
      <c r="J346" s="250">
        <v>12831.47</v>
      </c>
      <c r="K346" s="250">
        <v>0</v>
      </c>
      <c r="L346" s="250">
        <v>2264.38</v>
      </c>
      <c r="M346" s="250">
        <v>0</v>
      </c>
      <c r="N346" s="426">
        <v>15095.85</v>
      </c>
      <c r="O346" s="419">
        <v>42446</v>
      </c>
      <c r="P346" s="252" t="e">
        <f>YEAR(#REF!)</f>
        <v>#REF!</v>
      </c>
      <c r="Q3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6" s="252">
        <f>YEAR(O346)</f>
        <v>2016</v>
      </c>
      <c r="S346" s="252" t="str">
        <f>IF(MONTH(O346)=1,"JANVIER",IF(MONTH(O346)=2,"FEVRIER",IF(MONTH(O346)=3,"MARS",IF(MONTH(O346)=4,"AVRIL",IF(MONTH(O346)=5,"MAI",IF(MONTH(O346)=6,"JUIN",IF(MONTH(O346)=7,"JUILLET",IF(MONTH(O346)=8,"AOUT",IF(MONTH(O346)=9,"SEPTEMBRE",IF(MONTH(O346)=10,"OCTOBRE",IF(MONTH(4)=11,"NOVEMBRE",IF(MONTH(#REF!)=12,"DECEMBRE"))))))))))))</f>
        <v>MARS</v>
      </c>
      <c r="T346" s="252" t="e">
        <f>YEAR(#REF!)</f>
        <v>#REF!</v>
      </c>
      <c r="U3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6" s="222" t="s">
        <v>27</v>
      </c>
      <c r="W346" s="222" t="s">
        <v>27</v>
      </c>
      <c r="X346" s="368"/>
      <c r="Y346" s="407"/>
      <c r="Z346" s="190"/>
      <c r="AA346" s="190"/>
      <c r="GA346" s="68"/>
    </row>
    <row r="347" spans="1:183" s="67" customFormat="1" ht="63.65" customHeight="1" x14ac:dyDescent="0.35">
      <c r="A347" s="67" t="s">
        <v>2495</v>
      </c>
      <c r="B347" s="255" t="s">
        <v>351</v>
      </c>
      <c r="C347" s="405" t="s">
        <v>50</v>
      </c>
      <c r="D347" s="406" t="s">
        <v>51</v>
      </c>
      <c r="E347" s="14" t="s">
        <v>653</v>
      </c>
      <c r="F347" s="12" t="s">
        <v>584</v>
      </c>
      <c r="G347" s="250">
        <v>822533.35</v>
      </c>
      <c r="H347" s="389">
        <v>658338</v>
      </c>
      <c r="I347" s="277">
        <v>0.75</v>
      </c>
      <c r="J347" s="250">
        <v>364838.27</v>
      </c>
      <c r="K347" s="250">
        <v>64383.23</v>
      </c>
      <c r="L347" s="250">
        <v>64532</v>
      </c>
      <c r="M347" s="250">
        <v>0</v>
      </c>
      <c r="N347" s="264">
        <v>164584.5</v>
      </c>
      <c r="O347" s="419">
        <v>43342</v>
      </c>
      <c r="P347" s="252" t="e">
        <f>YEAR(#REF!)</f>
        <v>#REF!</v>
      </c>
      <c r="Q3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7" s="252">
        <f>YEAR(O347)</f>
        <v>2018</v>
      </c>
      <c r="S347" s="252" t="str">
        <f>IF(MONTH(O347)=1,"JANVIER",IF(MONTH(O347)=2,"FEVRIER",IF(MONTH(O347)=3,"MARS",IF(MONTH(O347)=4,"AVRIL",IF(MONTH(O347)=5,"MAI",IF(MONTH(O347)=6,"JUIN",IF(MONTH(O347)=7,"JUILLET",IF(MONTH(O347)=8,"AOUT",IF(MONTH(O347)=9,"SEPTEMBRE",IF(MONTH(O347)=10,"OCTOBRE",IF(MONTH(4)=11,"NOVEMBRE",IF(MONTH(#REF!)=12,"DECEMBRE"))))))))))))</f>
        <v>AOUT</v>
      </c>
      <c r="T347" s="252" t="e">
        <f>YEAR(#REF!)</f>
        <v>#REF!</v>
      </c>
      <c r="U3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7" s="232" t="e">
        <f>YEAR(#REF!)</f>
        <v>#REF!</v>
      </c>
      <c r="W34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47" s="25"/>
      <c r="Y347" s="407"/>
      <c r="Z347" s="190"/>
      <c r="AA347" s="190"/>
      <c r="GA347" s="68"/>
    </row>
    <row r="348" spans="1:183" s="67" customFormat="1" ht="107.4" customHeight="1" x14ac:dyDescent="0.35">
      <c r="A348" s="67" t="s">
        <v>2495</v>
      </c>
      <c r="B348" s="255" t="s">
        <v>351</v>
      </c>
      <c r="C348" s="405" t="s">
        <v>50</v>
      </c>
      <c r="D348" s="406" t="s">
        <v>51</v>
      </c>
      <c r="E348" s="14" t="s">
        <v>654</v>
      </c>
      <c r="F348" s="435" t="s">
        <v>443</v>
      </c>
      <c r="G348" s="365">
        <v>282594.40000000002</v>
      </c>
      <c r="H348" s="250">
        <v>131796.1</v>
      </c>
      <c r="I348" s="277">
        <v>0.59554531583256254</v>
      </c>
      <c r="J348" s="250">
        <v>65217.05</v>
      </c>
      <c r="K348" s="250">
        <v>11508.9</v>
      </c>
      <c r="L348" s="250">
        <v>0</v>
      </c>
      <c r="M348" s="250">
        <v>1764.6</v>
      </c>
      <c r="N348" s="250">
        <v>53305.55</v>
      </c>
      <c r="O348" s="419">
        <v>43564</v>
      </c>
      <c r="P348" s="252" t="e">
        <f>YEAR(#REF!)</f>
        <v>#REF!</v>
      </c>
      <c r="Q3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8" s="252">
        <f>YEAR(O348)</f>
        <v>2019</v>
      </c>
      <c r="S348" s="252" t="str">
        <f>IF(MONTH(O348)=1,"JANVIER",IF(MONTH(O348)=2,"FEVRIER",IF(MONTH(O348)=3,"MARS",IF(MONTH(O348)=4,"AVRIL",IF(MONTH(O348)=5,"MAI",IF(MONTH(O348)=6,"JUIN",IF(MONTH(O348)=7,"JUILLET",IF(MONTH(O348)=8,"AOUT",IF(MONTH(O348)=9,"SEPTEMBRE",IF(MONTH(O348)=10,"OCTOBRE",IF(MONTH(4)=11,"NOVEMBRE",IF(MONTH(#REF!)=12,"DECEMBRE"))))))))))))</f>
        <v>AVRIL</v>
      </c>
      <c r="T348" s="252" t="e">
        <f>YEAR(#REF!)</f>
        <v>#REF!</v>
      </c>
      <c r="U3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8" s="232" t="e">
        <f>YEAR(#REF!)</f>
        <v>#REF!</v>
      </c>
      <c r="W34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48" s="25"/>
      <c r="Y348" s="407"/>
      <c r="Z348" s="190"/>
      <c r="AA348" s="190"/>
      <c r="GA348" s="68"/>
    </row>
    <row r="349" spans="1:183" s="67" customFormat="1" ht="48.65" customHeight="1" x14ac:dyDescent="0.35">
      <c r="A349" s="67" t="s">
        <v>2495</v>
      </c>
      <c r="B349" s="255" t="s">
        <v>351</v>
      </c>
      <c r="C349" s="405" t="s">
        <v>50</v>
      </c>
      <c r="D349" s="406" t="s">
        <v>51</v>
      </c>
      <c r="E349" s="415" t="s">
        <v>655</v>
      </c>
      <c r="F349" s="416" t="s">
        <v>652</v>
      </c>
      <c r="G349" s="426"/>
      <c r="H349" s="389">
        <v>90124.19</v>
      </c>
      <c r="I349" s="277">
        <v>0.36625338879606018</v>
      </c>
      <c r="J349" s="250">
        <v>24440.9</v>
      </c>
      <c r="K349" s="250">
        <v>0</v>
      </c>
      <c r="L349" s="250">
        <v>8567.39</v>
      </c>
      <c r="M349" s="250">
        <v>0</v>
      </c>
      <c r="N349" s="426">
        <v>57115.9</v>
      </c>
      <c r="O349" s="419">
        <v>42446</v>
      </c>
      <c r="P349" s="252" t="e">
        <f>YEAR(#REF!)</f>
        <v>#REF!</v>
      </c>
      <c r="Q3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49" s="252">
        <f>YEAR(O349)</f>
        <v>2016</v>
      </c>
      <c r="S349" s="252" t="str">
        <f>IF(MONTH(O349)=1,"JANVIER",IF(MONTH(O349)=2,"FEVRIER",IF(MONTH(O349)=3,"MARS",IF(MONTH(O349)=4,"AVRIL",IF(MONTH(O349)=5,"MAI",IF(MONTH(O349)=6,"JUIN",IF(MONTH(O349)=7,"JUILLET",IF(MONTH(O349)=8,"AOUT",IF(MONTH(O349)=9,"SEPTEMBRE",IF(MONTH(O349)=10,"OCTOBRE",IF(MONTH(4)=11,"NOVEMBRE",IF(MONTH(#REF!)=12,"DECEMBRE"))))))))))))</f>
        <v>MARS</v>
      </c>
      <c r="T349" s="252" t="e">
        <f>YEAR(#REF!)</f>
        <v>#REF!</v>
      </c>
      <c r="U3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49" s="222" t="s">
        <v>27</v>
      </c>
      <c r="W349" s="222" t="s">
        <v>27</v>
      </c>
      <c r="X349" s="25"/>
      <c r="Y349" s="428"/>
      <c r="Z349" s="190"/>
      <c r="AA349" s="190"/>
      <c r="GA349" s="68"/>
    </row>
    <row r="350" spans="1:183" s="67" customFormat="1" ht="123.9" customHeight="1" x14ac:dyDescent="0.35">
      <c r="A350" s="67" t="s">
        <v>2495</v>
      </c>
      <c r="B350" s="255" t="s">
        <v>351</v>
      </c>
      <c r="C350" s="405" t="s">
        <v>50</v>
      </c>
      <c r="D350" s="406" t="s">
        <v>51</v>
      </c>
      <c r="E350" s="339" t="s">
        <v>656</v>
      </c>
      <c r="F350" s="21" t="s">
        <v>422</v>
      </c>
      <c r="G350" s="363">
        <v>168230.3</v>
      </c>
      <c r="H350" s="250">
        <v>97164.849999999991</v>
      </c>
      <c r="I350" s="277">
        <v>0.68425649810605382</v>
      </c>
      <c r="J350" s="363">
        <v>56512.82</v>
      </c>
      <c r="K350" s="363">
        <v>9972.86</v>
      </c>
      <c r="L350" s="264">
        <v>0</v>
      </c>
      <c r="M350" s="363">
        <v>0</v>
      </c>
      <c r="N350" s="363">
        <v>30679.17</v>
      </c>
      <c r="O350" s="419">
        <v>43488</v>
      </c>
      <c r="P350" s="252" t="e">
        <f>YEAR(#REF!)</f>
        <v>#REF!</v>
      </c>
      <c r="Q3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0" s="252">
        <f>YEAR(O350)</f>
        <v>2019</v>
      </c>
      <c r="S350" s="252" t="str">
        <f>IF(MONTH(O350)=1,"JANVIER",IF(MONTH(O350)=2,"FEVRIER",IF(MONTH(O350)=3,"MARS",IF(MONTH(O350)=4,"AVRIL",IF(MONTH(O350)=5,"MAI",IF(MONTH(O350)=6,"JUIN",IF(MONTH(O350)=7,"JUILLET",IF(MONTH(O350)=8,"AOUT",IF(MONTH(O350)=9,"SEPTEMBRE",IF(MONTH(O350)=10,"OCTOBRE",IF(MONTH(4)=11,"NOVEMBRE",IF(MONTH(#REF!)=12,"DECEMBRE"))))))))))))</f>
        <v>JANVIER</v>
      </c>
      <c r="T350" s="252" t="e">
        <f>YEAR(#REF!)</f>
        <v>#REF!</v>
      </c>
      <c r="U3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0" s="252" t="e">
        <f>YEAR(#REF!)</f>
        <v>#REF!</v>
      </c>
      <c r="W3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50" s="25"/>
      <c r="Y350" s="407"/>
      <c r="Z350" s="190"/>
      <c r="AA350" s="190"/>
      <c r="GA350" s="68"/>
    </row>
    <row r="351" spans="1:183" s="67" customFormat="1" ht="48.65" customHeight="1" x14ac:dyDescent="0.35">
      <c r="A351" s="67" t="s">
        <v>2495</v>
      </c>
      <c r="B351" s="255" t="s">
        <v>351</v>
      </c>
      <c r="C351" s="405" t="s">
        <v>50</v>
      </c>
      <c r="D351" s="406" t="s">
        <v>51</v>
      </c>
      <c r="E351" s="14" t="s">
        <v>657</v>
      </c>
      <c r="F351" s="25" t="s">
        <v>658</v>
      </c>
      <c r="G351" s="15">
        <v>304287.24</v>
      </c>
      <c r="H351" s="389">
        <v>290067.19999999995</v>
      </c>
      <c r="I351" s="277">
        <v>0.74772466518103387</v>
      </c>
      <c r="J351" s="15">
        <v>180124.43</v>
      </c>
      <c r="K351" s="15">
        <v>0</v>
      </c>
      <c r="L351" s="15">
        <v>31786.67</v>
      </c>
      <c r="M351" s="15">
        <v>4979.3</v>
      </c>
      <c r="N351" s="15">
        <v>73176.800000000003</v>
      </c>
      <c r="O351" s="419">
        <v>43165</v>
      </c>
      <c r="P351" s="252" t="e">
        <f>YEAR(#REF!)</f>
        <v>#REF!</v>
      </c>
      <c r="Q3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1" s="252">
        <f>YEAR(O351)</f>
        <v>2018</v>
      </c>
      <c r="S351" s="252" t="str">
        <f>IF(MONTH(O351)=1,"JANVIER",IF(MONTH(O351)=2,"FEVRIER",IF(MONTH(O351)=3,"MARS",IF(MONTH(O351)=4,"AVRIL",IF(MONTH(O351)=5,"MAI",IF(MONTH(O351)=6,"JUIN",IF(MONTH(O351)=7,"JUILLET",IF(MONTH(O351)=8,"AOUT",IF(MONTH(O351)=9,"SEPTEMBRE",IF(MONTH(O351)=10,"OCTOBRE",IF(MONTH(4)=11,"NOVEMBRE",IF(MONTH(#REF!)=12,"DECEMBRE"))))))))))))</f>
        <v>MARS</v>
      </c>
      <c r="T351" s="252" t="e">
        <f>YEAR(#REF!)</f>
        <v>#REF!</v>
      </c>
      <c r="U3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1" s="232" t="e">
        <f>YEAR(#REF!)</f>
        <v>#REF!</v>
      </c>
      <c r="W35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51" s="368"/>
      <c r="Y351" s="407"/>
      <c r="Z351" s="190"/>
      <c r="AA351" s="190"/>
      <c r="GA351" s="68"/>
    </row>
    <row r="352" spans="1:183" s="67" customFormat="1" ht="48.65" customHeight="1" x14ac:dyDescent="0.35">
      <c r="A352" s="67" t="s">
        <v>2495</v>
      </c>
      <c r="B352" s="255" t="s">
        <v>351</v>
      </c>
      <c r="C352" s="405" t="s">
        <v>50</v>
      </c>
      <c r="D352" s="406" t="s">
        <v>51</v>
      </c>
      <c r="E352" s="14" t="s">
        <v>659</v>
      </c>
      <c r="F352" s="25" t="s">
        <v>493</v>
      </c>
      <c r="G352" s="15">
        <v>105970.3</v>
      </c>
      <c r="H352" s="389">
        <v>105970.29999999999</v>
      </c>
      <c r="I352" s="277">
        <v>0.75000004718303148</v>
      </c>
      <c r="J352" s="15">
        <v>62067.21</v>
      </c>
      <c r="K352" s="15">
        <v>10953.04</v>
      </c>
      <c r="L352" s="15">
        <v>0</v>
      </c>
      <c r="M352" s="15">
        <v>6457.48</v>
      </c>
      <c r="N352" s="15">
        <v>26492.57</v>
      </c>
      <c r="O352" s="419"/>
      <c r="P352" s="252" t="e">
        <f>YEAR(#REF!)</f>
        <v>#REF!</v>
      </c>
      <c r="Q3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2" s="252">
        <f>YEAR(O352)</f>
        <v>1900</v>
      </c>
      <c r="S352" s="252" t="str">
        <f>IF(MONTH(O352)=1,"JANVIER",IF(MONTH(O352)=2,"FEVRIER",IF(MONTH(O352)=3,"MARS",IF(MONTH(O352)=4,"AVRIL",IF(MONTH(O352)=5,"MAI",IF(MONTH(O352)=6,"JUIN",IF(MONTH(O352)=7,"JUILLET",IF(MONTH(O352)=8,"AOUT",IF(MONTH(O352)=9,"SEPTEMBRE",IF(MONTH(O352)=10,"OCTOBRE",IF(MONTH(4)=11,"NOVEMBRE",IF(MONTH(#REF!)=12,"DECEMBRE"))))))))))))</f>
        <v>JANVIER</v>
      </c>
      <c r="T352" s="252" t="e">
        <f>YEAR(#REF!)</f>
        <v>#REF!</v>
      </c>
      <c r="U3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2" s="222" t="s">
        <v>27</v>
      </c>
      <c r="W352" s="222" t="s">
        <v>27</v>
      </c>
      <c r="X352" s="368"/>
      <c r="Y352" s="407"/>
      <c r="Z352" s="190"/>
      <c r="AA352" s="190"/>
      <c r="GA352" s="68"/>
    </row>
    <row r="353" spans="1:183" s="67" customFormat="1" ht="77.400000000000006" customHeight="1" x14ac:dyDescent="0.35">
      <c r="A353" s="67" t="s">
        <v>2495</v>
      </c>
      <c r="B353" s="255" t="s">
        <v>351</v>
      </c>
      <c r="C353" s="405" t="s">
        <v>50</v>
      </c>
      <c r="D353" s="406" t="s">
        <v>51</v>
      </c>
      <c r="E353" s="14" t="s">
        <v>660</v>
      </c>
      <c r="F353" s="12" t="s">
        <v>384</v>
      </c>
      <c r="G353" s="264">
        <v>615057.98</v>
      </c>
      <c r="H353" s="250">
        <v>501217</v>
      </c>
      <c r="I353" s="277">
        <v>0.70373441044497698</v>
      </c>
      <c r="J353" s="264">
        <v>285372.36</v>
      </c>
      <c r="K353" s="264">
        <v>50359.83</v>
      </c>
      <c r="L353" s="264">
        <v>16991.46</v>
      </c>
      <c r="M353" s="250">
        <v>0</v>
      </c>
      <c r="N353" s="264">
        <v>148493.35</v>
      </c>
      <c r="O353" s="419">
        <v>43427</v>
      </c>
      <c r="P353" s="252" t="e">
        <f>YEAR(#REF!)</f>
        <v>#REF!</v>
      </c>
      <c r="Q3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3" s="252">
        <f>YEAR(O353)</f>
        <v>2018</v>
      </c>
      <c r="S353" s="252" t="e">
        <f>IF(MONTH(O353)=1,"JANVIER",IF(MONTH(O353)=2,"FEVRIER",IF(MONTH(O353)=3,"MARS",IF(MONTH(O353)=4,"AVRIL",IF(MONTH(O353)=5,"MAI",IF(MONTH(O353)=6,"JUIN",IF(MONTH(O353)=7,"JUILLET",IF(MONTH(O353)=8,"AOUT",IF(MONTH(O353)=9,"SEPTEMBRE",IF(MONTH(O353)=10,"OCTOBRE",IF(MONTH(4)=11,"NOVEMBRE",IF(MONTH(#REF!)=12,"DECEMBRE"))))))))))))</f>
        <v>#REF!</v>
      </c>
      <c r="T353" s="252" t="e">
        <f>YEAR(#REF!)</f>
        <v>#REF!</v>
      </c>
      <c r="U3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3" s="252" t="e">
        <f>YEAR(#REF!)</f>
        <v>#REF!</v>
      </c>
      <c r="W3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53" s="25"/>
      <c r="Y353" s="407"/>
      <c r="Z353" s="190"/>
      <c r="AA353" s="190"/>
      <c r="GA353" s="68"/>
    </row>
    <row r="354" spans="1:183" s="67" customFormat="1" ht="63.65" customHeight="1" x14ac:dyDescent="0.35">
      <c r="A354" s="67" t="s">
        <v>2495</v>
      </c>
      <c r="B354" s="255" t="s">
        <v>351</v>
      </c>
      <c r="C354" s="405" t="s">
        <v>50</v>
      </c>
      <c r="D354" s="406" t="s">
        <v>51</v>
      </c>
      <c r="E354" s="14" t="s">
        <v>661</v>
      </c>
      <c r="F354" s="25" t="s">
        <v>391</v>
      </c>
      <c r="G354" s="15"/>
      <c r="H354" s="389">
        <v>62112.630000000005</v>
      </c>
      <c r="I354" s="277">
        <v>0.74999995975053702</v>
      </c>
      <c r="J354" s="15">
        <v>37276.660000000003</v>
      </c>
      <c r="K354" s="15">
        <v>6578.24</v>
      </c>
      <c r="L354" s="15">
        <v>0</v>
      </c>
      <c r="M354" s="15">
        <v>2729.57</v>
      </c>
      <c r="N354" s="15">
        <v>15528.16</v>
      </c>
      <c r="O354" s="419">
        <v>43255</v>
      </c>
      <c r="P354" s="252" t="e">
        <f>YEAR(#REF!)</f>
        <v>#REF!</v>
      </c>
      <c r="Q3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4" s="252">
        <f>YEAR(O354)</f>
        <v>2018</v>
      </c>
      <c r="S354" s="252" t="str">
        <f>IF(MONTH(O354)=1,"JANVIER",IF(MONTH(O354)=2,"FEVRIER",IF(MONTH(O354)=3,"MARS",IF(MONTH(O354)=4,"AVRIL",IF(MONTH(O354)=5,"MAI",IF(MONTH(O354)=6,"JUIN",IF(MONTH(O354)=7,"JUILLET",IF(MONTH(O354)=8,"AOUT",IF(MONTH(O354)=9,"SEPTEMBRE",IF(MONTH(O354)=10,"OCTOBRE",IF(MONTH(4)=11,"NOVEMBRE",IF(MONTH(#REF!)=12,"DECEMBRE"))))))))))))</f>
        <v>JUIN</v>
      </c>
      <c r="T354" s="252" t="e">
        <f>YEAR(#REF!)</f>
        <v>#REF!</v>
      </c>
      <c r="U3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4" s="222" t="s">
        <v>27</v>
      </c>
      <c r="W354" s="222" t="s">
        <v>27</v>
      </c>
      <c r="X354" s="368"/>
      <c r="Y354" s="407"/>
      <c r="Z354" s="190"/>
      <c r="AA354" s="190"/>
      <c r="GA354" s="68"/>
    </row>
    <row r="355" spans="1:183" s="67" customFormat="1" ht="48.65" customHeight="1" x14ac:dyDescent="0.35">
      <c r="A355" s="67" t="s">
        <v>2495</v>
      </c>
      <c r="B355" s="255" t="s">
        <v>351</v>
      </c>
      <c r="C355" s="405" t="s">
        <v>50</v>
      </c>
      <c r="D355" s="406" t="s">
        <v>51</v>
      </c>
      <c r="E355" s="415" t="s">
        <v>662</v>
      </c>
      <c r="F355" s="416" t="s">
        <v>663</v>
      </c>
      <c r="G355" s="426"/>
      <c r="H355" s="389">
        <v>206579</v>
      </c>
      <c r="I355" s="277">
        <v>0.64983057329157368</v>
      </c>
      <c r="J355" s="250">
        <v>114090.14</v>
      </c>
      <c r="K355" s="250">
        <v>0</v>
      </c>
      <c r="L355" s="250">
        <v>20151.21</v>
      </c>
      <c r="M355" s="250">
        <v>0</v>
      </c>
      <c r="N355" s="426">
        <v>72337.649999999994</v>
      </c>
      <c r="O355" s="11">
        <v>42446</v>
      </c>
      <c r="P355" s="252" t="e">
        <f>YEAR(#REF!)</f>
        <v>#REF!</v>
      </c>
      <c r="Q3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5" s="252">
        <f>YEAR(O355)</f>
        <v>2016</v>
      </c>
      <c r="S355" s="252" t="str">
        <f>IF(MONTH(O355)=1,"JANVIER",IF(MONTH(O355)=2,"FEVRIER",IF(MONTH(O355)=3,"MARS",IF(MONTH(O355)=4,"AVRIL",IF(MONTH(O355)=5,"MAI",IF(MONTH(O355)=6,"JUIN",IF(MONTH(O355)=7,"JUILLET",IF(MONTH(O355)=8,"AOUT",IF(MONTH(O355)=9,"SEPTEMBRE",IF(MONTH(O355)=10,"OCTOBRE",IF(MONTH(4)=11,"NOVEMBRE",IF(MONTH(#REF!)=12,"DECEMBRE"))))))))))))</f>
        <v>MARS</v>
      </c>
      <c r="T355" s="252" t="e">
        <f>YEAR(#REF!)</f>
        <v>#REF!</v>
      </c>
      <c r="U3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5" s="317" t="s">
        <v>27</v>
      </c>
      <c r="W355" s="317" t="s">
        <v>27</v>
      </c>
      <c r="X355" s="436"/>
      <c r="Y355" s="407"/>
      <c r="Z355" s="190"/>
      <c r="AA355" s="190"/>
      <c r="GA355" s="68"/>
    </row>
    <row r="356" spans="1:183" s="67" customFormat="1" ht="76.5" customHeight="1" x14ac:dyDescent="0.35">
      <c r="A356" s="67" t="s">
        <v>2495</v>
      </c>
      <c r="B356" s="255" t="s">
        <v>351</v>
      </c>
      <c r="C356" s="405" t="s">
        <v>50</v>
      </c>
      <c r="D356" s="406" t="s">
        <v>51</v>
      </c>
      <c r="E356" s="14" t="s">
        <v>664</v>
      </c>
      <c r="F356" s="12" t="s">
        <v>665</v>
      </c>
      <c r="G356" s="15">
        <v>281364.3</v>
      </c>
      <c r="H356" s="389">
        <v>260905.99999999997</v>
      </c>
      <c r="I356" s="277">
        <v>0.84471457153150942</v>
      </c>
      <c r="J356" s="15">
        <v>179476.05</v>
      </c>
      <c r="K356" s="15">
        <v>31672.25</v>
      </c>
      <c r="L356" s="15">
        <v>9242.7999999999993</v>
      </c>
      <c r="M356" s="15">
        <v>0</v>
      </c>
      <c r="N356" s="15">
        <v>40514.9</v>
      </c>
      <c r="O356" s="11">
        <v>43223</v>
      </c>
      <c r="P356" s="252" t="e">
        <f>YEAR(#REF!)</f>
        <v>#REF!</v>
      </c>
      <c r="Q3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6" s="252">
        <f>YEAR(O356)</f>
        <v>2018</v>
      </c>
      <c r="S356" s="252" t="str">
        <f>IF(MONTH(O356)=1,"JANVIER",IF(MONTH(O356)=2,"FEVRIER",IF(MONTH(O356)=3,"MARS",IF(MONTH(O356)=4,"AVRIL",IF(MONTH(O356)=5,"MAI",IF(MONTH(O356)=6,"JUIN",IF(MONTH(O356)=7,"JUILLET",IF(MONTH(O356)=8,"AOUT",IF(MONTH(O356)=9,"SEPTEMBRE",IF(MONTH(O356)=10,"OCTOBRE",IF(MONTH(4)=11,"NOVEMBRE",IF(MONTH(#REF!)=12,"DECEMBRE"))))))))))))</f>
        <v>MAI</v>
      </c>
      <c r="T356" s="252" t="e">
        <f>YEAR(#REF!)</f>
        <v>#REF!</v>
      </c>
      <c r="U3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6" s="232" t="e">
        <f>YEAR(#REF!)</f>
        <v>#REF!</v>
      </c>
      <c r="W35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56" s="436"/>
      <c r="Y356" s="407"/>
      <c r="Z356" s="190"/>
      <c r="AA356" s="190"/>
      <c r="GA356" s="68"/>
    </row>
    <row r="357" spans="1:183" s="67" customFormat="1" ht="48.65" customHeight="1" x14ac:dyDescent="0.35">
      <c r="A357" s="67" t="s">
        <v>2495</v>
      </c>
      <c r="B357" s="255" t="s">
        <v>351</v>
      </c>
      <c r="C357" s="405" t="s">
        <v>50</v>
      </c>
      <c r="D357" s="406" t="s">
        <v>51</v>
      </c>
      <c r="E357" s="14" t="s">
        <v>666</v>
      </c>
      <c r="F357" s="25" t="s">
        <v>667</v>
      </c>
      <c r="G357" s="15">
        <v>93018.75</v>
      </c>
      <c r="H357" s="389">
        <v>76367</v>
      </c>
      <c r="I357" s="277">
        <v>0.65065473306532928</v>
      </c>
      <c r="J357" s="15">
        <v>42235.26</v>
      </c>
      <c r="K357" s="15">
        <v>0</v>
      </c>
      <c r="L357" s="15">
        <v>7453.29</v>
      </c>
      <c r="M357" s="15">
        <v>0</v>
      </c>
      <c r="N357" s="15">
        <v>26678.45</v>
      </c>
      <c r="O357" s="25"/>
      <c r="P357" s="252" t="e">
        <f>YEAR(#REF!)</f>
        <v>#REF!</v>
      </c>
      <c r="Q3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7" s="252">
        <f>YEAR(O357)</f>
        <v>1900</v>
      </c>
      <c r="S357" s="252" t="str">
        <f>IF(MONTH(O357)=1,"JANVIER",IF(MONTH(O357)=2,"FEVRIER",IF(MONTH(O357)=3,"MARS",IF(MONTH(O357)=4,"AVRIL",IF(MONTH(O357)=5,"MAI",IF(MONTH(O357)=6,"JUIN",IF(MONTH(O357)=7,"JUILLET",IF(MONTH(O357)=8,"AOUT",IF(MONTH(O357)=9,"SEPTEMBRE",IF(MONTH(O357)=10,"OCTOBRE",IF(MONTH(4)=11,"NOVEMBRE",IF(MONTH(#REF!)=12,"DECEMBRE"))))))))))))</f>
        <v>JANVIER</v>
      </c>
      <c r="T357" s="252" t="e">
        <f>YEAR(#REF!)</f>
        <v>#REF!</v>
      </c>
      <c r="U3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7" s="222" t="s">
        <v>27</v>
      </c>
      <c r="W357" s="222" t="s">
        <v>27</v>
      </c>
      <c r="X357" s="436"/>
      <c r="Y357" s="407"/>
      <c r="Z357" s="190"/>
      <c r="AA357" s="190"/>
      <c r="GA357" s="68"/>
    </row>
    <row r="358" spans="1:183" s="67" customFormat="1" ht="48.65" customHeight="1" x14ac:dyDescent="0.35">
      <c r="A358" s="67" t="s">
        <v>2495</v>
      </c>
      <c r="B358" s="255" t="s">
        <v>351</v>
      </c>
      <c r="C358" s="405" t="s">
        <v>50</v>
      </c>
      <c r="D358" s="406" t="s">
        <v>51</v>
      </c>
      <c r="E358" s="14" t="s">
        <v>668</v>
      </c>
      <c r="F358" s="12" t="s">
        <v>669</v>
      </c>
      <c r="G358" s="15">
        <v>160388.78</v>
      </c>
      <c r="H358" s="389">
        <v>153503.78</v>
      </c>
      <c r="I358" s="277">
        <v>0.84999998045650726</v>
      </c>
      <c r="J358" s="15">
        <v>101782.42</v>
      </c>
      <c r="K358" s="15">
        <v>0</v>
      </c>
      <c r="L358" s="15">
        <v>28695.79</v>
      </c>
      <c r="M358" s="15">
        <v>0</v>
      </c>
      <c r="N358" s="15">
        <v>23025.57</v>
      </c>
      <c r="O358" s="11">
        <v>43255</v>
      </c>
      <c r="P358" s="252" t="e">
        <f>YEAR(#REF!)</f>
        <v>#REF!</v>
      </c>
      <c r="Q3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8" s="252">
        <f>YEAR(O358)</f>
        <v>2018</v>
      </c>
      <c r="S358" s="252" t="str">
        <f>IF(MONTH(O358)=1,"JANVIER",IF(MONTH(O358)=2,"FEVRIER",IF(MONTH(O358)=3,"MARS",IF(MONTH(O358)=4,"AVRIL",IF(MONTH(O358)=5,"MAI",IF(MONTH(O358)=6,"JUIN",IF(MONTH(O358)=7,"JUILLET",IF(MONTH(O358)=8,"AOUT",IF(MONTH(O358)=9,"SEPTEMBRE",IF(MONTH(O358)=10,"OCTOBRE",IF(MONTH(4)=11,"NOVEMBRE",IF(MONTH(#REF!)=12,"DECEMBRE"))))))))))))</f>
        <v>JUIN</v>
      </c>
      <c r="T358" s="252" t="e">
        <f>YEAR(#REF!)</f>
        <v>#REF!</v>
      </c>
      <c r="U3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8" s="232" t="e">
        <f>YEAR(#REF!)</f>
        <v>#REF!</v>
      </c>
      <c r="W35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58" s="436"/>
      <c r="Y358" s="407"/>
      <c r="Z358" s="190"/>
      <c r="AA358" s="190"/>
      <c r="GA358" s="68"/>
    </row>
    <row r="359" spans="1:183" s="67" customFormat="1" ht="48.65" customHeight="1" x14ac:dyDescent="0.35">
      <c r="A359" s="67" t="s">
        <v>2495</v>
      </c>
      <c r="B359" s="255" t="s">
        <v>351</v>
      </c>
      <c r="C359" s="405" t="s">
        <v>50</v>
      </c>
      <c r="D359" s="406" t="s">
        <v>51</v>
      </c>
      <c r="E359" s="415" t="s">
        <v>670</v>
      </c>
      <c r="F359" s="416" t="s">
        <v>317</v>
      </c>
      <c r="G359" s="426"/>
      <c r="H359" s="389">
        <v>20988</v>
      </c>
      <c r="I359" s="277">
        <v>0.65</v>
      </c>
      <c r="J359" s="250">
        <v>11595.87</v>
      </c>
      <c r="K359" s="250">
        <v>0</v>
      </c>
      <c r="L359" s="250">
        <v>2046.33</v>
      </c>
      <c r="M359" s="250">
        <v>0</v>
      </c>
      <c r="N359" s="426">
        <v>7345.8</v>
      </c>
      <c r="O359" s="11">
        <v>42472</v>
      </c>
      <c r="P359" s="252" t="e">
        <f>YEAR(#REF!)</f>
        <v>#REF!</v>
      </c>
      <c r="Q3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59" s="252">
        <f>YEAR(O359)</f>
        <v>2016</v>
      </c>
      <c r="S359" s="252" t="str">
        <f>IF(MONTH(O359)=1,"JANVIER",IF(MONTH(O359)=2,"FEVRIER",IF(MONTH(O359)=3,"MARS",IF(MONTH(O359)=4,"AVRIL",IF(MONTH(O359)=5,"MAI",IF(MONTH(O359)=6,"JUIN",IF(MONTH(O359)=7,"JUILLET",IF(MONTH(O359)=8,"AOUT",IF(MONTH(O359)=9,"SEPTEMBRE",IF(MONTH(O359)=10,"OCTOBRE",IF(MONTH(4)=11,"NOVEMBRE",IF(MONTH(#REF!)=12,"DECEMBRE"))))))))))))</f>
        <v>AVRIL</v>
      </c>
      <c r="T359" s="252" t="e">
        <f>YEAR(#REF!)</f>
        <v>#REF!</v>
      </c>
      <c r="U3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59" s="317" t="s">
        <v>27</v>
      </c>
      <c r="W359" s="317" t="s">
        <v>27</v>
      </c>
      <c r="X359" s="436"/>
      <c r="Y359" s="407"/>
      <c r="Z359" s="190"/>
      <c r="AA359" s="190"/>
      <c r="GA359" s="68"/>
    </row>
    <row r="360" spans="1:183" s="67" customFormat="1" ht="48.65" customHeight="1" x14ac:dyDescent="0.35">
      <c r="A360" s="67" t="s">
        <v>2495</v>
      </c>
      <c r="B360" s="255" t="s">
        <v>351</v>
      </c>
      <c r="C360" s="405" t="s">
        <v>50</v>
      </c>
      <c r="D360" s="406" t="s">
        <v>51</v>
      </c>
      <c r="E360" s="415" t="s">
        <v>671</v>
      </c>
      <c r="F360" s="416" t="s">
        <v>317</v>
      </c>
      <c r="G360" s="426"/>
      <c r="H360" s="389">
        <v>38940</v>
      </c>
      <c r="I360" s="277">
        <v>0.65</v>
      </c>
      <c r="J360" s="250">
        <v>21514.35</v>
      </c>
      <c r="K360" s="250">
        <v>0</v>
      </c>
      <c r="L360" s="250">
        <v>3796.65</v>
      </c>
      <c r="M360" s="250">
        <v>0</v>
      </c>
      <c r="N360" s="426">
        <v>13629</v>
      </c>
      <c r="O360" s="419">
        <v>42446</v>
      </c>
      <c r="P360" s="252" t="e">
        <f>YEAR(#REF!)</f>
        <v>#REF!</v>
      </c>
      <c r="Q3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0" s="252">
        <f>YEAR(O360)</f>
        <v>2016</v>
      </c>
      <c r="S360" s="252" t="str">
        <f>IF(MONTH(O360)=1,"JANVIER",IF(MONTH(O360)=2,"FEVRIER",IF(MONTH(O360)=3,"MARS",IF(MONTH(O360)=4,"AVRIL",IF(MONTH(O360)=5,"MAI",IF(MONTH(O360)=6,"JUIN",IF(MONTH(O360)=7,"JUILLET",IF(MONTH(O360)=8,"AOUT",IF(MONTH(O360)=9,"SEPTEMBRE",IF(MONTH(O360)=10,"OCTOBRE",IF(MONTH(4)=11,"NOVEMBRE",IF(MONTH(#REF!)=12,"DECEMBRE"))))))))))))</f>
        <v>MARS</v>
      </c>
      <c r="T360" s="252" t="e">
        <f>YEAR(#REF!)</f>
        <v>#REF!</v>
      </c>
      <c r="U3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0" s="317" t="s">
        <v>27</v>
      </c>
      <c r="W360" s="317" t="s">
        <v>27</v>
      </c>
      <c r="X360" s="436"/>
      <c r="Y360" s="407"/>
      <c r="Z360" s="190"/>
      <c r="AA360" s="190"/>
      <c r="GA360" s="68"/>
    </row>
    <row r="361" spans="1:183" s="67" customFormat="1" ht="121.5" customHeight="1" x14ac:dyDescent="0.35">
      <c r="A361" s="67" t="s">
        <v>2495</v>
      </c>
      <c r="B361" s="255" t="s">
        <v>351</v>
      </c>
      <c r="C361" s="405" t="s">
        <v>50</v>
      </c>
      <c r="D361" s="406" t="s">
        <v>51</v>
      </c>
      <c r="E361" s="14" t="s">
        <v>672</v>
      </c>
      <c r="F361" s="25" t="s">
        <v>673</v>
      </c>
      <c r="G361" s="264">
        <v>214224</v>
      </c>
      <c r="H361" s="389">
        <v>193071</v>
      </c>
      <c r="I361" s="277">
        <v>0.69039964572618362</v>
      </c>
      <c r="J361" s="250">
        <v>107666.22</v>
      </c>
      <c r="K361" s="250">
        <v>0</v>
      </c>
      <c r="L361" s="250">
        <v>25629.93</v>
      </c>
      <c r="M361" s="250">
        <v>0</v>
      </c>
      <c r="N361" s="264">
        <v>59774.85</v>
      </c>
      <c r="O361" s="419">
        <v>43374</v>
      </c>
      <c r="P361" s="252" t="e">
        <f>YEAR(#REF!)</f>
        <v>#REF!</v>
      </c>
      <c r="Q3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1" s="252">
        <f>YEAR(O361)</f>
        <v>2018</v>
      </c>
      <c r="S361" s="252" t="str">
        <f>IF(MONTH(O361)=1,"JANVIER",IF(MONTH(O361)=2,"FEVRIER",IF(MONTH(O361)=3,"MARS",IF(MONTH(O361)=4,"AVRIL",IF(MONTH(O361)=5,"MAI",IF(MONTH(O361)=6,"JUIN",IF(MONTH(O361)=7,"JUILLET",IF(MONTH(O361)=8,"AOUT",IF(MONTH(O361)=9,"SEPTEMBRE",IF(MONTH(O361)=10,"OCTOBRE",IF(MONTH(4)=11,"NOVEMBRE",IF(MONTH(#REF!)=12,"DECEMBRE"))))))))))))</f>
        <v>OCTOBRE</v>
      </c>
      <c r="T361" s="252" t="e">
        <f>YEAR(#REF!)</f>
        <v>#REF!</v>
      </c>
      <c r="U3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1" s="252" t="e">
        <f>YEAR(#REF!)</f>
        <v>#REF!</v>
      </c>
      <c r="W3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61" s="253"/>
      <c r="Y361" s="407"/>
      <c r="Z361" s="190"/>
      <c r="AA361" s="190"/>
      <c r="GA361" s="68"/>
    </row>
    <row r="362" spans="1:183" s="67" customFormat="1" ht="105.65" customHeight="1" x14ac:dyDescent="0.35">
      <c r="A362" s="67" t="s">
        <v>2495</v>
      </c>
      <c r="B362" s="255" t="s">
        <v>351</v>
      </c>
      <c r="C362" s="405" t="s">
        <v>50</v>
      </c>
      <c r="D362" s="406" t="s">
        <v>51</v>
      </c>
      <c r="E362" s="339" t="s">
        <v>674</v>
      </c>
      <c r="F362" s="21" t="s">
        <v>408</v>
      </c>
      <c r="G362" s="363">
        <v>778294</v>
      </c>
      <c r="H362" s="250">
        <v>744863</v>
      </c>
      <c r="I362" s="277">
        <v>0.74005830602406086</v>
      </c>
      <c r="J362" s="363">
        <v>432286.24</v>
      </c>
      <c r="K362" s="363">
        <v>76285.81</v>
      </c>
      <c r="L362" s="264">
        <v>42670</v>
      </c>
      <c r="M362" s="363">
        <v>0</v>
      </c>
      <c r="N362" s="363">
        <v>193620.95</v>
      </c>
      <c r="O362" s="419">
        <v>43488</v>
      </c>
      <c r="P362" s="252" t="e">
        <f>YEAR(#REF!)</f>
        <v>#REF!</v>
      </c>
      <c r="Q3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2" s="252">
        <f>YEAR(O362)</f>
        <v>2019</v>
      </c>
      <c r="S362" s="252" t="str">
        <f>IF(MONTH(O362)=1,"JANVIER",IF(MONTH(O362)=2,"FEVRIER",IF(MONTH(O362)=3,"MARS",IF(MONTH(O362)=4,"AVRIL",IF(MONTH(O362)=5,"MAI",IF(MONTH(O362)=6,"JUIN",IF(MONTH(O362)=7,"JUILLET",IF(MONTH(O362)=8,"AOUT",IF(MONTH(O362)=9,"SEPTEMBRE",IF(MONTH(O362)=10,"OCTOBRE",IF(MONTH(4)=11,"NOVEMBRE",IF(MONTH(#REF!)=12,"DECEMBRE"))))))))))))</f>
        <v>JANVIER</v>
      </c>
      <c r="T362" s="252" t="e">
        <f>YEAR(#REF!)</f>
        <v>#REF!</v>
      </c>
      <c r="U3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2" s="252" t="e">
        <f>YEAR(#REF!)</f>
        <v>#REF!</v>
      </c>
      <c r="W3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62" s="253"/>
      <c r="Y362" s="407"/>
      <c r="Z362" s="190"/>
      <c r="AA362" s="190"/>
      <c r="GA362" s="68"/>
    </row>
    <row r="363" spans="1:183" s="67" customFormat="1" ht="85.5" customHeight="1" x14ac:dyDescent="0.35">
      <c r="A363" s="67" t="s">
        <v>2495</v>
      </c>
      <c r="B363" s="255" t="s">
        <v>351</v>
      </c>
      <c r="C363" s="405" t="s">
        <v>50</v>
      </c>
      <c r="D363" s="406" t="s">
        <v>51</v>
      </c>
      <c r="E363" s="14" t="s">
        <v>675</v>
      </c>
      <c r="F363" s="12" t="s">
        <v>464</v>
      </c>
      <c r="G363" s="15">
        <v>351205.65</v>
      </c>
      <c r="H363" s="437">
        <v>431150.85</v>
      </c>
      <c r="I363" s="277">
        <v>0.72723382083092258</v>
      </c>
      <c r="J363" s="15">
        <v>287989.56</v>
      </c>
      <c r="K363" s="15">
        <v>25557.919999999998</v>
      </c>
      <c r="L363" s="15">
        <v>0</v>
      </c>
      <c r="M363" s="15">
        <v>0</v>
      </c>
      <c r="N363" s="15">
        <v>117603.37</v>
      </c>
      <c r="O363" s="11">
        <v>43223</v>
      </c>
      <c r="P363" s="252" t="e">
        <f>YEAR(#REF!)</f>
        <v>#REF!</v>
      </c>
      <c r="Q3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3" s="252">
        <f>YEAR(O363)</f>
        <v>2018</v>
      </c>
      <c r="S363" s="252" t="str">
        <f>IF(MONTH(O363)=1,"JANVIER",IF(MONTH(O363)=2,"FEVRIER",IF(MONTH(O363)=3,"MARS",IF(MONTH(O363)=4,"AVRIL",IF(MONTH(O363)=5,"MAI",IF(MONTH(O363)=6,"JUIN",IF(MONTH(O363)=7,"JUILLET",IF(MONTH(O363)=8,"AOUT",IF(MONTH(O363)=9,"SEPTEMBRE",IF(MONTH(O363)=10,"OCTOBRE",IF(MONTH(4)=11,"NOVEMBRE",IF(MONTH(#REF!)=12,"DECEMBRE"))))))))))))</f>
        <v>MAI</v>
      </c>
      <c r="T363" s="252" t="e">
        <f>YEAR(#REF!)</f>
        <v>#REF!</v>
      </c>
      <c r="U3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3" s="232" t="e">
        <f>YEAR(#REF!)</f>
        <v>#REF!</v>
      </c>
      <c r="W36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63" s="368"/>
      <c r="Y363" s="407"/>
      <c r="Z363" s="190"/>
      <c r="AA363" s="190"/>
      <c r="GA363" s="68"/>
    </row>
    <row r="364" spans="1:183" s="67" customFormat="1" ht="63" customHeight="1" x14ac:dyDescent="0.35">
      <c r="A364" s="67" t="s">
        <v>2495</v>
      </c>
      <c r="B364" s="255" t="s">
        <v>351</v>
      </c>
      <c r="C364" s="405" t="s">
        <v>50</v>
      </c>
      <c r="D364" s="406" t="s">
        <v>51</v>
      </c>
      <c r="E364" s="415" t="s">
        <v>676</v>
      </c>
      <c r="F364" s="416" t="s">
        <v>359</v>
      </c>
      <c r="G364" s="426"/>
      <c r="H364" s="437">
        <v>143092.15</v>
      </c>
      <c r="I364" s="277">
        <v>0.53566551344710389</v>
      </c>
      <c r="J364" s="250">
        <v>65152.1</v>
      </c>
      <c r="K364" s="250">
        <v>0</v>
      </c>
      <c r="L364" s="250">
        <v>11497.43</v>
      </c>
      <c r="M364" s="250">
        <v>0</v>
      </c>
      <c r="N364" s="426">
        <v>66442.62</v>
      </c>
      <c r="O364" s="11">
        <v>42472</v>
      </c>
      <c r="P364" s="252" t="e">
        <f>YEAR(#REF!)</f>
        <v>#REF!</v>
      </c>
      <c r="Q3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4" s="252">
        <f>YEAR(O364)</f>
        <v>2016</v>
      </c>
      <c r="S364" s="252" t="str">
        <f>IF(MONTH(O364)=1,"JANVIER",IF(MONTH(O364)=2,"FEVRIER",IF(MONTH(O364)=3,"MARS",IF(MONTH(O364)=4,"AVRIL",IF(MONTH(O364)=5,"MAI",IF(MONTH(O364)=6,"JUIN",IF(MONTH(O364)=7,"JUILLET",IF(MONTH(O364)=8,"AOUT",IF(MONTH(O364)=9,"SEPTEMBRE",IF(MONTH(O364)=10,"OCTOBRE",IF(MONTH(4)=11,"NOVEMBRE",IF(MONTH(#REF!)=12,"DECEMBRE"))))))))))))</f>
        <v>AVRIL</v>
      </c>
      <c r="T364" s="252" t="e">
        <f>YEAR(#REF!)</f>
        <v>#REF!</v>
      </c>
      <c r="U3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4" s="222" t="s">
        <v>27</v>
      </c>
      <c r="W364" s="222" t="s">
        <v>27</v>
      </c>
      <c r="X364" s="368"/>
      <c r="Y364" s="407"/>
      <c r="Z364" s="190"/>
      <c r="AA364" s="190"/>
      <c r="GA364" s="68"/>
    </row>
    <row r="365" spans="1:183" s="67" customFormat="1" ht="48.65" customHeight="1" x14ac:dyDescent="0.35">
      <c r="A365" s="67" t="s">
        <v>2495</v>
      </c>
      <c r="B365" s="255" t="s">
        <v>351</v>
      </c>
      <c r="C365" s="405" t="s">
        <v>50</v>
      </c>
      <c r="D365" s="406" t="s">
        <v>51</v>
      </c>
      <c r="E365" s="415" t="s">
        <v>677</v>
      </c>
      <c r="F365" s="416" t="s">
        <v>359</v>
      </c>
      <c r="G365" s="426"/>
      <c r="H365" s="437">
        <v>59664.55</v>
      </c>
      <c r="I365" s="277">
        <v>0.50000008380185545</v>
      </c>
      <c r="J365" s="250">
        <v>25357.43</v>
      </c>
      <c r="K365" s="250">
        <v>0</v>
      </c>
      <c r="L365" s="250">
        <v>4474.8500000000004</v>
      </c>
      <c r="M365" s="250">
        <v>0</v>
      </c>
      <c r="N365" s="426">
        <v>29832.27</v>
      </c>
      <c r="O365" s="11">
        <v>42472</v>
      </c>
      <c r="P365" s="252" t="e">
        <f>YEAR(#REF!)</f>
        <v>#REF!</v>
      </c>
      <c r="Q3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5" s="252">
        <f>YEAR(O365)</f>
        <v>2016</v>
      </c>
      <c r="S365" s="252" t="str">
        <f>IF(MONTH(O365)=1,"JANVIER",IF(MONTH(O365)=2,"FEVRIER",IF(MONTH(O365)=3,"MARS",IF(MONTH(O365)=4,"AVRIL",IF(MONTH(O365)=5,"MAI",IF(MONTH(O365)=6,"JUIN",IF(MONTH(O365)=7,"JUILLET",IF(MONTH(O365)=8,"AOUT",IF(MONTH(O365)=9,"SEPTEMBRE",IF(MONTH(O365)=10,"OCTOBRE",IF(MONTH(4)=11,"NOVEMBRE",IF(MONTH(#REF!)=12,"DECEMBRE"))))))))))))</f>
        <v>AVRIL</v>
      </c>
      <c r="T365" s="252" t="e">
        <f>YEAR(#REF!)</f>
        <v>#REF!</v>
      </c>
      <c r="U3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5" s="222" t="s">
        <v>27</v>
      </c>
      <c r="W365" s="222" t="s">
        <v>27</v>
      </c>
      <c r="X365" s="368"/>
      <c r="Y365" s="407"/>
      <c r="Z365" s="190"/>
      <c r="AA365" s="190"/>
      <c r="GA365" s="68"/>
    </row>
    <row r="366" spans="1:183" s="67" customFormat="1" ht="48.65" customHeight="1" x14ac:dyDescent="0.35">
      <c r="A366" s="67" t="s">
        <v>2495</v>
      </c>
      <c r="B366" s="255" t="s">
        <v>351</v>
      </c>
      <c r="C366" s="405" t="s">
        <v>50</v>
      </c>
      <c r="D366" s="406" t="s">
        <v>51</v>
      </c>
      <c r="E366" s="14" t="s">
        <v>678</v>
      </c>
      <c r="F366" s="25" t="s">
        <v>422</v>
      </c>
      <c r="G366" s="15"/>
      <c r="H366" s="437">
        <v>14652</v>
      </c>
      <c r="I366" s="277">
        <v>0.64999999999999991</v>
      </c>
      <c r="J366" s="250">
        <v>8095.23</v>
      </c>
      <c r="K366" s="250">
        <v>0</v>
      </c>
      <c r="L366" s="250">
        <v>1428.57</v>
      </c>
      <c r="M366" s="250">
        <v>0</v>
      </c>
      <c r="N366" s="426">
        <v>5128.2</v>
      </c>
      <c r="O366" s="11">
        <v>42500</v>
      </c>
      <c r="P366" s="252" t="e">
        <f>YEAR(#REF!)</f>
        <v>#REF!</v>
      </c>
      <c r="Q3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6" s="252">
        <f>YEAR(O366)</f>
        <v>2016</v>
      </c>
      <c r="S366" s="252" t="str">
        <f>IF(MONTH(O366)=1,"JANVIER",IF(MONTH(O366)=2,"FEVRIER",IF(MONTH(O366)=3,"MARS",IF(MONTH(O366)=4,"AVRIL",IF(MONTH(O366)=5,"MAI",IF(MONTH(O366)=6,"JUIN",IF(MONTH(O366)=7,"JUILLET",IF(MONTH(O366)=8,"AOUT",IF(MONTH(O366)=9,"SEPTEMBRE",IF(MONTH(O366)=10,"OCTOBRE",IF(MONTH(4)=11,"NOVEMBRE",IF(MONTH(#REF!)=12,"DECEMBRE"))))))))))))</f>
        <v>MAI</v>
      </c>
      <c r="T366" s="252" t="e">
        <f>YEAR(#REF!)</f>
        <v>#REF!</v>
      </c>
      <c r="U3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6" s="222" t="s">
        <v>27</v>
      </c>
      <c r="W366" s="222" t="s">
        <v>27</v>
      </c>
      <c r="X366" s="368"/>
      <c r="Y366" s="407"/>
      <c r="Z366" s="190"/>
      <c r="AA366" s="190"/>
      <c r="GA366" s="68"/>
    </row>
    <row r="367" spans="1:183" s="67" customFormat="1" ht="76.5" customHeight="1" x14ac:dyDescent="0.35">
      <c r="A367" s="67" t="s">
        <v>2495</v>
      </c>
      <c r="B367" s="255" t="s">
        <v>351</v>
      </c>
      <c r="C367" s="405" t="s">
        <v>50</v>
      </c>
      <c r="D367" s="406" t="s">
        <v>51</v>
      </c>
      <c r="E367" s="339" t="s">
        <v>679</v>
      </c>
      <c r="F367" s="21" t="s">
        <v>680</v>
      </c>
      <c r="G367" s="264">
        <v>210994.8</v>
      </c>
      <c r="H367" s="438">
        <v>164457.41999999998</v>
      </c>
      <c r="I367" s="277">
        <v>0.85000001824180393</v>
      </c>
      <c r="J367" s="363">
        <v>118009.12</v>
      </c>
      <c r="K367" s="363">
        <v>20825.14</v>
      </c>
      <c r="L367" s="264">
        <v>954.55</v>
      </c>
      <c r="M367" s="363">
        <v>0</v>
      </c>
      <c r="N367" s="363">
        <v>24668.61</v>
      </c>
      <c r="O367" s="11">
        <v>43488</v>
      </c>
      <c r="P367" s="252" t="e">
        <f>YEAR(#REF!)</f>
        <v>#REF!</v>
      </c>
      <c r="Q3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7" s="252">
        <f>YEAR(O367)</f>
        <v>2019</v>
      </c>
      <c r="S367" s="252" t="str">
        <f>IF(MONTH(O367)=1,"JANVIER",IF(MONTH(O367)=2,"FEVRIER",IF(MONTH(O367)=3,"MARS",IF(MONTH(O367)=4,"AVRIL",IF(MONTH(O367)=5,"MAI",IF(MONTH(O367)=6,"JUIN",IF(MONTH(O367)=7,"JUILLET",IF(MONTH(O367)=8,"AOUT",IF(MONTH(O367)=9,"SEPTEMBRE",IF(MONTH(O367)=10,"OCTOBRE",IF(MONTH(4)=11,"NOVEMBRE",IF(MONTH(#REF!)=12,"DECEMBRE"))))))))))))</f>
        <v>JANVIER</v>
      </c>
      <c r="T367" s="252" t="e">
        <f>YEAR(#REF!)</f>
        <v>#REF!</v>
      </c>
      <c r="U3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7" s="252" t="e">
        <f>YEAR(#REF!)</f>
        <v>#REF!</v>
      </c>
      <c r="W3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67" s="25"/>
      <c r="Y367" s="407"/>
      <c r="Z367" s="190"/>
      <c r="AA367" s="190"/>
      <c r="GA367" s="68"/>
    </row>
    <row r="368" spans="1:183" s="67" customFormat="1" ht="84.9" customHeight="1" x14ac:dyDescent="0.35">
      <c r="A368" s="67" t="s">
        <v>2495</v>
      </c>
      <c r="B368" s="255" t="s">
        <v>351</v>
      </c>
      <c r="C368" s="405" t="s">
        <v>50</v>
      </c>
      <c r="D368" s="406" t="s">
        <v>51</v>
      </c>
      <c r="E368" s="14" t="s">
        <v>681</v>
      </c>
      <c r="F368" s="25" t="s">
        <v>645</v>
      </c>
      <c r="G368" s="15">
        <v>93841.7</v>
      </c>
      <c r="H368" s="437">
        <v>93841.7</v>
      </c>
      <c r="I368" s="277">
        <v>0.56441326190808561</v>
      </c>
      <c r="J368" s="264">
        <v>45020.67</v>
      </c>
      <c r="K368" s="15">
        <v>7944.83</v>
      </c>
      <c r="L368" s="264">
        <v>0</v>
      </c>
      <c r="M368" s="15">
        <v>0</v>
      </c>
      <c r="N368" s="15">
        <v>40876.199999999997</v>
      </c>
      <c r="O368" s="25"/>
      <c r="P368" s="252" t="e">
        <f>YEAR(#REF!)</f>
        <v>#REF!</v>
      </c>
      <c r="Q3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8" s="252">
        <f>YEAR(O368)</f>
        <v>1900</v>
      </c>
      <c r="S368" s="252" t="str">
        <f>IF(MONTH(O368)=1,"JANVIER",IF(MONTH(O368)=2,"FEVRIER",IF(MONTH(O368)=3,"MARS",IF(MONTH(O368)=4,"AVRIL",IF(MONTH(O368)=5,"MAI",IF(MONTH(O368)=6,"JUIN",IF(MONTH(O368)=7,"JUILLET",IF(MONTH(O368)=8,"AOUT",IF(MONTH(O368)=9,"SEPTEMBRE",IF(MONTH(O368)=10,"OCTOBRE",IF(MONTH(4)=11,"NOVEMBRE",IF(MONTH(#REF!)=12,"DECEMBRE"))))))))))))</f>
        <v>JANVIER</v>
      </c>
      <c r="T368" s="252" t="e">
        <f>YEAR(#REF!)</f>
        <v>#REF!</v>
      </c>
      <c r="U3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8" s="317" t="s">
        <v>27</v>
      </c>
      <c r="W368" s="317" t="s">
        <v>27</v>
      </c>
      <c r="X368" s="368"/>
      <c r="Y368" s="407"/>
      <c r="Z368" s="190"/>
      <c r="AA368" s="190"/>
      <c r="GA368" s="68"/>
    </row>
    <row r="369" spans="1:183" s="67" customFormat="1" ht="73.5" customHeight="1" x14ac:dyDescent="0.35">
      <c r="A369" s="67" t="s">
        <v>2495</v>
      </c>
      <c r="B369" s="255" t="s">
        <v>351</v>
      </c>
      <c r="C369" s="405" t="s">
        <v>50</v>
      </c>
      <c r="D369" s="406" t="s">
        <v>51</v>
      </c>
      <c r="E369" s="14" t="s">
        <v>682</v>
      </c>
      <c r="F369" s="25" t="s">
        <v>645</v>
      </c>
      <c r="G369" s="15">
        <v>66002.25</v>
      </c>
      <c r="H369" s="437">
        <v>66002.25</v>
      </c>
      <c r="I369" s="277">
        <v>0.56757277214034374</v>
      </c>
      <c r="J369" s="264">
        <v>31841.91</v>
      </c>
      <c r="K369" s="15">
        <v>0</v>
      </c>
      <c r="L369" s="264">
        <v>5619.17</v>
      </c>
      <c r="M369" s="15">
        <v>0</v>
      </c>
      <c r="N369" s="15">
        <v>28541.17</v>
      </c>
      <c r="O369" s="25"/>
      <c r="P369" s="252" t="e">
        <f>YEAR(#REF!)</f>
        <v>#REF!</v>
      </c>
      <c r="Q3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69" s="252">
        <f>YEAR(O369)</f>
        <v>1900</v>
      </c>
      <c r="S369" s="252" t="str">
        <f>IF(MONTH(O369)=1,"JANVIER",IF(MONTH(O369)=2,"FEVRIER",IF(MONTH(O369)=3,"MARS",IF(MONTH(O369)=4,"AVRIL",IF(MONTH(O369)=5,"MAI",IF(MONTH(O369)=6,"JUIN",IF(MONTH(O369)=7,"JUILLET",IF(MONTH(O369)=8,"AOUT",IF(MONTH(O369)=9,"SEPTEMBRE",IF(MONTH(O369)=10,"OCTOBRE",IF(MONTH(4)=11,"NOVEMBRE",IF(MONTH(#REF!)=12,"DECEMBRE"))))))))))))</f>
        <v>JANVIER</v>
      </c>
      <c r="T369" s="252" t="e">
        <f>YEAR(#REF!)</f>
        <v>#REF!</v>
      </c>
      <c r="U3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69" s="222" t="s">
        <v>27</v>
      </c>
      <c r="W369" s="222" t="s">
        <v>27</v>
      </c>
      <c r="X369" s="368"/>
      <c r="Y369" s="407"/>
      <c r="Z369" s="190"/>
      <c r="AA369" s="190"/>
      <c r="GA369" s="68"/>
    </row>
    <row r="370" spans="1:183" s="67" customFormat="1" ht="80.400000000000006" customHeight="1" x14ac:dyDescent="0.35">
      <c r="A370" s="67" t="s">
        <v>2495</v>
      </c>
      <c r="B370" s="255" t="s">
        <v>351</v>
      </c>
      <c r="C370" s="405" t="s">
        <v>50</v>
      </c>
      <c r="D370" s="406" t="s">
        <v>51</v>
      </c>
      <c r="E370" s="261" t="s">
        <v>683</v>
      </c>
      <c r="F370" s="25" t="s">
        <v>684</v>
      </c>
      <c r="G370" s="15">
        <v>142494</v>
      </c>
      <c r="H370" s="437">
        <v>69777.509999999995</v>
      </c>
      <c r="I370" s="277">
        <v>0.74999996417183701</v>
      </c>
      <c r="J370" s="15">
        <v>44158.03</v>
      </c>
      <c r="K370" s="15">
        <v>0</v>
      </c>
      <c r="L370" s="15">
        <v>8175.1</v>
      </c>
      <c r="M370" s="15">
        <v>0</v>
      </c>
      <c r="N370" s="15">
        <v>17444.38</v>
      </c>
      <c r="O370" s="25"/>
      <c r="P370" s="252" t="e">
        <f>YEAR(#REF!)</f>
        <v>#REF!</v>
      </c>
      <c r="Q3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0" s="252">
        <f>YEAR(O370)</f>
        <v>1900</v>
      </c>
      <c r="S370" s="252" t="str">
        <f>IF(MONTH(O370)=1,"JANVIER",IF(MONTH(O370)=2,"FEVRIER",IF(MONTH(O370)=3,"MARS",IF(MONTH(O370)=4,"AVRIL",IF(MONTH(O370)=5,"MAI",IF(MONTH(O370)=6,"JUIN",IF(MONTH(O370)=7,"JUILLET",IF(MONTH(O370)=8,"AOUT",IF(MONTH(O370)=9,"SEPTEMBRE",IF(MONTH(O370)=10,"OCTOBRE",IF(MONTH(4)=11,"NOVEMBRE",IF(MONTH(#REF!)=12,"DECEMBRE"))))))))))))</f>
        <v>JANVIER</v>
      </c>
      <c r="T370" s="252" t="e">
        <f>YEAR(#REF!)</f>
        <v>#REF!</v>
      </c>
      <c r="U3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0" s="222" t="s">
        <v>27</v>
      </c>
      <c r="W370" s="222" t="s">
        <v>27</v>
      </c>
      <c r="X370" s="368"/>
      <c r="Y370" s="407"/>
      <c r="Z370" s="190"/>
      <c r="AA370" s="190"/>
      <c r="GA370" s="68"/>
    </row>
    <row r="371" spans="1:183" s="67" customFormat="1" ht="48.65" customHeight="1" x14ac:dyDescent="0.35">
      <c r="A371" s="67" t="s">
        <v>2495</v>
      </c>
      <c r="B371" s="255" t="s">
        <v>351</v>
      </c>
      <c r="C371" s="405" t="s">
        <v>50</v>
      </c>
      <c r="D371" s="406" t="s">
        <v>51</v>
      </c>
      <c r="E371" s="14" t="s">
        <v>685</v>
      </c>
      <c r="F371" s="25" t="s">
        <v>686</v>
      </c>
      <c r="G371" s="15">
        <v>28819.35</v>
      </c>
      <c r="H371" s="437">
        <v>28819.35</v>
      </c>
      <c r="I371" s="277">
        <v>0.50000017349454451</v>
      </c>
      <c r="J371" s="264">
        <v>12248.22</v>
      </c>
      <c r="K371" s="15">
        <v>2161.46</v>
      </c>
      <c r="L371" s="264">
        <v>0</v>
      </c>
      <c r="M371" s="15">
        <v>0</v>
      </c>
      <c r="N371" s="15">
        <v>14409.67</v>
      </c>
      <c r="O371" s="25"/>
      <c r="P371" s="252" t="e">
        <f>YEAR(#REF!)</f>
        <v>#REF!</v>
      </c>
      <c r="Q3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1" s="252">
        <f>YEAR(O371)</f>
        <v>1900</v>
      </c>
      <c r="S371" s="252" t="str">
        <f>IF(MONTH(O371)=1,"JANVIER",IF(MONTH(O371)=2,"FEVRIER",IF(MONTH(O371)=3,"MARS",IF(MONTH(O371)=4,"AVRIL",IF(MONTH(O371)=5,"MAI",IF(MONTH(O371)=6,"JUIN",IF(MONTH(O371)=7,"JUILLET",IF(MONTH(O371)=8,"AOUT",IF(MONTH(O371)=9,"SEPTEMBRE",IF(MONTH(O371)=10,"OCTOBRE",IF(MONTH(4)=11,"NOVEMBRE",IF(MONTH(#REF!)=12,"DECEMBRE"))))))))))))</f>
        <v>JANVIER</v>
      </c>
      <c r="T371" s="252" t="e">
        <f>YEAR(#REF!)</f>
        <v>#REF!</v>
      </c>
      <c r="U3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1" s="222" t="s">
        <v>27</v>
      </c>
      <c r="W371" s="222" t="s">
        <v>27</v>
      </c>
      <c r="X371" s="368"/>
      <c r="Y371" s="407"/>
      <c r="Z371" s="190"/>
      <c r="AA371" s="190"/>
      <c r="GA371" s="68"/>
    </row>
    <row r="372" spans="1:183" s="67" customFormat="1" ht="83.4" customHeight="1" x14ac:dyDescent="0.35">
      <c r="A372" s="67" t="s">
        <v>2495</v>
      </c>
      <c r="B372" s="255" t="s">
        <v>351</v>
      </c>
      <c r="C372" s="405" t="s">
        <v>50</v>
      </c>
      <c r="D372" s="406" t="s">
        <v>51</v>
      </c>
      <c r="E372" s="14" t="s">
        <v>687</v>
      </c>
      <c r="F372" s="12" t="s">
        <v>688</v>
      </c>
      <c r="G372" s="15">
        <v>84580.51</v>
      </c>
      <c r="H372" s="437">
        <v>70207.31</v>
      </c>
      <c r="I372" s="277">
        <v>0.74999996439117245</v>
      </c>
      <c r="J372" s="15">
        <v>40951.94</v>
      </c>
      <c r="K372" s="15">
        <v>7226.82</v>
      </c>
      <c r="L372" s="15">
        <v>4476.72</v>
      </c>
      <c r="M372" s="250">
        <v>0</v>
      </c>
      <c r="N372" s="15">
        <v>17551.830000000002</v>
      </c>
      <c r="O372" s="11">
        <v>43255</v>
      </c>
      <c r="P372" s="252" t="e">
        <f>YEAR(#REF!)</f>
        <v>#REF!</v>
      </c>
      <c r="Q3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2" s="252">
        <f>YEAR(O372)</f>
        <v>2018</v>
      </c>
      <c r="S372" s="252" t="str">
        <f>IF(MONTH(O372)=1,"JANVIER",IF(MONTH(O372)=2,"FEVRIER",IF(MONTH(O372)=3,"MARS",IF(MONTH(O372)=4,"AVRIL",IF(MONTH(O372)=5,"MAI",IF(MONTH(O372)=6,"JUIN",IF(MONTH(O372)=7,"JUILLET",IF(MONTH(O372)=8,"AOUT",IF(MONTH(O372)=9,"SEPTEMBRE",IF(MONTH(O372)=10,"OCTOBRE",IF(MONTH(4)=11,"NOVEMBRE",IF(MONTH(#REF!)=12,"DECEMBRE"))))))))))))</f>
        <v>JUIN</v>
      </c>
      <c r="T372" s="252" t="e">
        <f>YEAR(#REF!)</f>
        <v>#REF!</v>
      </c>
      <c r="U3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2" s="317" t="s">
        <v>27</v>
      </c>
      <c r="W372" s="317" t="s">
        <v>27</v>
      </c>
      <c r="X372" s="368"/>
      <c r="Y372" s="407"/>
      <c r="Z372" s="190"/>
      <c r="AA372" s="190"/>
      <c r="GA372" s="68"/>
    </row>
    <row r="373" spans="1:183" s="67" customFormat="1" ht="48.65" customHeight="1" x14ac:dyDescent="0.35">
      <c r="A373" s="67" t="s">
        <v>2495</v>
      </c>
      <c r="B373" s="255" t="s">
        <v>351</v>
      </c>
      <c r="C373" s="405" t="s">
        <v>50</v>
      </c>
      <c r="D373" s="406" t="s">
        <v>51</v>
      </c>
      <c r="E373" s="14" t="s">
        <v>689</v>
      </c>
      <c r="F373" s="25" t="s">
        <v>441</v>
      </c>
      <c r="G373" s="15"/>
      <c r="H373" s="437">
        <v>61625.05</v>
      </c>
      <c r="I373" s="277">
        <v>0.50000008113583683</v>
      </c>
      <c r="J373" s="15">
        <v>26190.65</v>
      </c>
      <c r="K373" s="250">
        <v>0</v>
      </c>
      <c r="L373" s="15">
        <v>4621.88</v>
      </c>
      <c r="M373" s="15">
        <v>0</v>
      </c>
      <c r="N373" s="15">
        <v>30812.52</v>
      </c>
      <c r="O373" s="25"/>
      <c r="P373" s="252" t="e">
        <f>YEAR(#REF!)</f>
        <v>#REF!</v>
      </c>
      <c r="Q3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3" s="252">
        <f>YEAR(O373)</f>
        <v>1900</v>
      </c>
      <c r="S373" s="252" t="str">
        <f>IF(MONTH(O373)=1,"JANVIER",IF(MONTH(O373)=2,"FEVRIER",IF(MONTH(O373)=3,"MARS",IF(MONTH(O373)=4,"AVRIL",IF(MONTH(O373)=5,"MAI",IF(MONTH(O373)=6,"JUIN",IF(MONTH(O373)=7,"JUILLET",IF(MONTH(O373)=8,"AOUT",IF(MONTH(O373)=9,"SEPTEMBRE",IF(MONTH(O373)=10,"OCTOBRE",IF(MONTH(4)=11,"NOVEMBRE",IF(MONTH(#REF!)=12,"DECEMBRE"))))))))))))</f>
        <v>JANVIER</v>
      </c>
      <c r="T373" s="252" t="e">
        <f>YEAR(#REF!)</f>
        <v>#REF!</v>
      </c>
      <c r="U3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3" s="222" t="s">
        <v>27</v>
      </c>
      <c r="W373" s="222" t="s">
        <v>27</v>
      </c>
      <c r="X373" s="368"/>
      <c r="Y373" s="407"/>
      <c r="Z373" s="190"/>
      <c r="AA373" s="190"/>
      <c r="GA373" s="68"/>
    </row>
    <row r="374" spans="1:183" s="67" customFormat="1" ht="48.65" customHeight="1" x14ac:dyDescent="0.35">
      <c r="A374" s="67" t="s">
        <v>2495</v>
      </c>
      <c r="B374" s="255" t="s">
        <v>351</v>
      </c>
      <c r="C374" s="405" t="s">
        <v>50</v>
      </c>
      <c r="D374" s="406" t="s">
        <v>51</v>
      </c>
      <c r="E374" s="14" t="s">
        <v>690</v>
      </c>
      <c r="F374" s="12" t="s">
        <v>443</v>
      </c>
      <c r="G374" s="15">
        <v>81628.5</v>
      </c>
      <c r="H374" s="437">
        <v>81628.5</v>
      </c>
      <c r="I374" s="277">
        <v>0.75000006125311625</v>
      </c>
      <c r="J374" s="15">
        <v>52038.17</v>
      </c>
      <c r="K374" s="15">
        <v>0</v>
      </c>
      <c r="L374" s="15">
        <v>9183.2099999999991</v>
      </c>
      <c r="M374" s="15">
        <v>0</v>
      </c>
      <c r="N374" s="15">
        <v>20407.12</v>
      </c>
      <c r="O374" s="11">
        <v>43284</v>
      </c>
      <c r="P374" s="252" t="e">
        <f>YEAR(#REF!)</f>
        <v>#REF!</v>
      </c>
      <c r="Q3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4" s="252">
        <f>YEAR(O374)</f>
        <v>2018</v>
      </c>
      <c r="S374" s="252" t="str">
        <f>IF(MONTH(O374)=1,"JANVIER",IF(MONTH(O374)=2,"FEVRIER",IF(MONTH(O374)=3,"MARS",IF(MONTH(O374)=4,"AVRIL",IF(MONTH(O374)=5,"MAI",IF(MONTH(O374)=6,"JUIN",IF(MONTH(O374)=7,"JUILLET",IF(MONTH(O374)=8,"AOUT",IF(MONTH(O374)=9,"SEPTEMBRE",IF(MONTH(O374)=10,"OCTOBRE",IF(MONTH(4)=11,"NOVEMBRE",IF(MONTH(#REF!)=12,"DECEMBRE"))))))))))))</f>
        <v>JUILLET</v>
      </c>
      <c r="T374" s="252" t="e">
        <f>YEAR(#REF!)</f>
        <v>#REF!</v>
      </c>
      <c r="U3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4" s="317" t="s">
        <v>27</v>
      </c>
      <c r="W374" s="317" t="s">
        <v>27</v>
      </c>
      <c r="X374" s="25"/>
      <c r="Y374" s="407"/>
      <c r="Z374" s="190"/>
      <c r="AA374" s="190"/>
      <c r="GA374" s="68"/>
    </row>
    <row r="375" spans="1:183" s="67" customFormat="1" ht="103.5" customHeight="1" x14ac:dyDescent="0.35">
      <c r="A375" s="67" t="s">
        <v>2495</v>
      </c>
      <c r="B375" s="255" t="s">
        <v>351</v>
      </c>
      <c r="C375" s="405" t="s">
        <v>50</v>
      </c>
      <c r="D375" s="406" t="s">
        <v>51</v>
      </c>
      <c r="E375" s="14" t="s">
        <v>691</v>
      </c>
      <c r="F375" s="368" t="s">
        <v>692</v>
      </c>
      <c r="G375" s="15">
        <v>195702.85</v>
      </c>
      <c r="H375" s="437">
        <v>195702.84999999998</v>
      </c>
      <c r="I375" s="277">
        <v>0.71235002453975504</v>
      </c>
      <c r="J375" s="15">
        <v>117630.59</v>
      </c>
      <c r="K375" s="15">
        <v>0</v>
      </c>
      <c r="L375" s="15">
        <v>20758.34</v>
      </c>
      <c r="M375" s="15">
        <v>1020</v>
      </c>
      <c r="N375" s="15">
        <v>56293.919999999998</v>
      </c>
      <c r="O375" s="11">
        <v>43137</v>
      </c>
      <c r="P375" s="252" t="e">
        <f>YEAR(#REF!)</f>
        <v>#REF!</v>
      </c>
      <c r="Q3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5" s="252">
        <f>YEAR(O375)</f>
        <v>2018</v>
      </c>
      <c r="S375" s="252" t="str">
        <f>IF(MONTH(O375)=1,"JANVIER",IF(MONTH(O375)=2,"FEVRIER",IF(MONTH(O375)=3,"MARS",IF(MONTH(O375)=4,"AVRIL",IF(MONTH(O375)=5,"MAI",IF(MONTH(O375)=6,"JUIN",IF(MONTH(O375)=7,"JUILLET",IF(MONTH(O375)=8,"AOUT",IF(MONTH(O375)=9,"SEPTEMBRE",IF(MONTH(O375)=10,"OCTOBRE",IF(MONTH(4)=11,"NOVEMBRE",IF(MONTH(#REF!)=12,"DECEMBRE"))))))))))))</f>
        <v>FEVRIER</v>
      </c>
      <c r="T375" s="252" t="e">
        <f>YEAR(#REF!)</f>
        <v>#REF!</v>
      </c>
      <c r="U3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5" s="232" t="e">
        <f>YEAR(#REF!)</f>
        <v>#REF!</v>
      </c>
      <c r="W37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75" s="368"/>
      <c r="Y375" s="407"/>
      <c r="Z375" s="190"/>
      <c r="AA375" s="190"/>
      <c r="GA375" s="68"/>
    </row>
    <row r="376" spans="1:183" s="67" customFormat="1" ht="55.5" customHeight="1" x14ac:dyDescent="0.35">
      <c r="A376" s="67" t="s">
        <v>2495</v>
      </c>
      <c r="B376" s="255" t="s">
        <v>351</v>
      </c>
      <c r="C376" s="405" t="s">
        <v>50</v>
      </c>
      <c r="D376" s="406" t="s">
        <v>51</v>
      </c>
      <c r="E376" s="14" t="s">
        <v>693</v>
      </c>
      <c r="F376" s="25" t="s">
        <v>317</v>
      </c>
      <c r="G376" s="15">
        <v>94000</v>
      </c>
      <c r="H376" s="437">
        <v>94000</v>
      </c>
      <c r="I376" s="277">
        <v>0.75</v>
      </c>
      <c r="J376" s="264">
        <v>53133.5</v>
      </c>
      <c r="K376" s="15">
        <v>0</v>
      </c>
      <c r="L376" s="264">
        <v>17366.5</v>
      </c>
      <c r="M376" s="15">
        <v>0</v>
      </c>
      <c r="N376" s="15">
        <v>23500</v>
      </c>
      <c r="O376" s="25"/>
      <c r="P376" s="252" t="e">
        <f>YEAR(#REF!)</f>
        <v>#REF!</v>
      </c>
      <c r="Q3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6" s="252">
        <f>YEAR(O376)</f>
        <v>1900</v>
      </c>
      <c r="S376" s="252" t="str">
        <f>IF(MONTH(O376)=1,"JANVIER",IF(MONTH(O376)=2,"FEVRIER",IF(MONTH(O376)=3,"MARS",IF(MONTH(O376)=4,"AVRIL",IF(MONTH(O376)=5,"MAI",IF(MONTH(O376)=6,"JUIN",IF(MONTH(O376)=7,"JUILLET",IF(MONTH(O376)=8,"AOUT",IF(MONTH(O376)=9,"SEPTEMBRE",IF(MONTH(O376)=10,"OCTOBRE",IF(MONTH(4)=11,"NOVEMBRE",IF(MONTH(#REF!)=12,"DECEMBRE"))))))))))))</f>
        <v>JANVIER</v>
      </c>
      <c r="T376" s="252" t="e">
        <f>YEAR(#REF!)</f>
        <v>#REF!</v>
      </c>
      <c r="U3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6" s="317" t="s">
        <v>27</v>
      </c>
      <c r="W376" s="317" t="s">
        <v>27</v>
      </c>
      <c r="X376" s="368"/>
      <c r="Y376" s="407"/>
      <c r="Z376" s="190"/>
      <c r="AA376" s="190"/>
      <c r="GA376" s="68"/>
    </row>
    <row r="377" spans="1:183" s="67" customFormat="1" ht="65.150000000000006" customHeight="1" x14ac:dyDescent="0.35">
      <c r="A377" s="67" t="s">
        <v>2495</v>
      </c>
      <c r="B377" s="255" t="s">
        <v>351</v>
      </c>
      <c r="C377" s="405" t="s">
        <v>50</v>
      </c>
      <c r="D377" s="406" t="s">
        <v>51</v>
      </c>
      <c r="E377" s="14" t="s">
        <v>694</v>
      </c>
      <c r="F377" s="25" t="s">
        <v>695</v>
      </c>
      <c r="G377" s="15">
        <v>98580.57</v>
      </c>
      <c r="H377" s="437">
        <v>60233.070000000007</v>
      </c>
      <c r="I377" s="277">
        <v>0.74999995849456114</v>
      </c>
      <c r="J377" s="15">
        <v>38398.58</v>
      </c>
      <c r="K377" s="15">
        <v>0</v>
      </c>
      <c r="L377" s="15">
        <v>6776.22</v>
      </c>
      <c r="M377" s="15">
        <v>0</v>
      </c>
      <c r="N377" s="15">
        <v>15058.27</v>
      </c>
      <c r="O377" s="11">
        <v>43137</v>
      </c>
      <c r="P377" s="252" t="e">
        <f>YEAR(#REF!)</f>
        <v>#REF!</v>
      </c>
      <c r="Q3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7" s="252">
        <f>YEAR(O377)</f>
        <v>2018</v>
      </c>
      <c r="S377" s="252" t="str">
        <f>IF(MONTH(O377)=1,"JANVIER",IF(MONTH(O377)=2,"FEVRIER",IF(MONTH(O377)=3,"MARS",IF(MONTH(O377)=4,"AVRIL",IF(MONTH(O377)=5,"MAI",IF(MONTH(O377)=6,"JUIN",IF(MONTH(O377)=7,"JUILLET",IF(MONTH(O377)=8,"AOUT",IF(MONTH(O377)=9,"SEPTEMBRE",IF(MONTH(O377)=10,"OCTOBRE",IF(MONTH(4)=11,"NOVEMBRE",IF(MONTH(#REF!)=12,"DECEMBRE"))))))))))))</f>
        <v>FEVRIER</v>
      </c>
      <c r="T377" s="252" t="e">
        <f>YEAR(#REF!)</f>
        <v>#REF!</v>
      </c>
      <c r="U3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7" s="222" t="s">
        <v>27</v>
      </c>
      <c r="W377" s="222" t="s">
        <v>27</v>
      </c>
      <c r="X377" s="368"/>
      <c r="Y377" s="407"/>
      <c r="Z377" s="190"/>
      <c r="AA377" s="190"/>
      <c r="GA377" s="68"/>
    </row>
    <row r="378" spans="1:183" s="67" customFormat="1" ht="67.5" customHeight="1" x14ac:dyDescent="0.35">
      <c r="A378" s="67" t="s">
        <v>2495</v>
      </c>
      <c r="B378" s="255" t="s">
        <v>351</v>
      </c>
      <c r="C378" s="405" t="s">
        <v>50</v>
      </c>
      <c r="D378" s="406" t="s">
        <v>51</v>
      </c>
      <c r="E378" s="14" t="s">
        <v>696</v>
      </c>
      <c r="F378" s="12" t="s">
        <v>391</v>
      </c>
      <c r="G378" s="365">
        <v>158914.59</v>
      </c>
      <c r="H378" s="438">
        <v>76750</v>
      </c>
      <c r="I378" s="277">
        <v>0.75</v>
      </c>
      <c r="J378" s="250">
        <v>45640.75</v>
      </c>
      <c r="K378" s="250">
        <v>8054.25</v>
      </c>
      <c r="L378" s="250">
        <v>3867.5</v>
      </c>
      <c r="M378" s="250">
        <v>0</v>
      </c>
      <c r="N378" s="250">
        <v>19187.5</v>
      </c>
      <c r="O378" s="11">
        <v>43522</v>
      </c>
      <c r="P378" s="252" t="e">
        <f>YEAR(#REF!)</f>
        <v>#REF!</v>
      </c>
      <c r="Q3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8" s="252">
        <f>YEAR(O378)</f>
        <v>2019</v>
      </c>
      <c r="S378" s="252" t="str">
        <f>IF(MONTH(O378)=1,"JANVIER",IF(MONTH(O378)=2,"FEVRIER",IF(MONTH(O378)=3,"MARS",IF(MONTH(O378)=4,"AVRIL",IF(MONTH(O378)=5,"MAI",IF(MONTH(O378)=6,"JUIN",IF(MONTH(O378)=7,"JUILLET",IF(MONTH(O378)=8,"AOUT",IF(MONTH(O378)=9,"SEPTEMBRE",IF(MONTH(O378)=10,"OCTOBRE",IF(MONTH(4)=11,"NOVEMBRE",IF(MONTH(#REF!)=12,"DECEMBRE"))))))))))))</f>
        <v>FEVRIER</v>
      </c>
      <c r="T378" s="252" t="e">
        <f>YEAR(#REF!)</f>
        <v>#REF!</v>
      </c>
      <c r="U3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8" s="232" t="e">
        <f>YEAR(#REF!)</f>
        <v>#REF!</v>
      </c>
      <c r="W37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78" s="25"/>
      <c r="Y378" s="407"/>
      <c r="Z378" s="190"/>
      <c r="AA378" s="190"/>
      <c r="GA378" s="68"/>
    </row>
    <row r="379" spans="1:183" s="67" customFormat="1" ht="48.65" customHeight="1" x14ac:dyDescent="0.35">
      <c r="A379" s="67" t="s">
        <v>2495</v>
      </c>
      <c r="B379" s="255" t="s">
        <v>351</v>
      </c>
      <c r="C379" s="405" t="s">
        <v>50</v>
      </c>
      <c r="D379" s="406" t="s">
        <v>51</v>
      </c>
      <c r="E379" s="14" t="s">
        <v>50</v>
      </c>
      <c r="F379" s="51" t="s">
        <v>426</v>
      </c>
      <c r="G379" s="15">
        <v>65016.11</v>
      </c>
      <c r="H379" s="437">
        <v>43888.78</v>
      </c>
      <c r="I379" s="277">
        <v>0.75000011392433319</v>
      </c>
      <c r="J379" s="15">
        <v>26175.42</v>
      </c>
      <c r="K379" s="15">
        <v>0</v>
      </c>
      <c r="L379" s="15">
        <v>6741.17</v>
      </c>
      <c r="M379" s="15">
        <v>0</v>
      </c>
      <c r="N379" s="15">
        <v>10972.19</v>
      </c>
      <c r="O379" s="11">
        <v>43223</v>
      </c>
      <c r="P379" s="252" t="e">
        <f>YEAR(#REF!)</f>
        <v>#REF!</v>
      </c>
      <c r="Q3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79" s="252">
        <f>YEAR(O379)</f>
        <v>2018</v>
      </c>
      <c r="S379" s="252" t="str">
        <f>IF(MONTH(O379)=1,"JANVIER",IF(MONTH(O379)=2,"FEVRIER",IF(MONTH(O379)=3,"MARS",IF(MONTH(O379)=4,"AVRIL",IF(MONTH(O379)=5,"MAI",IF(MONTH(O379)=6,"JUIN",IF(MONTH(O379)=7,"JUILLET",IF(MONTH(O379)=8,"AOUT",IF(MONTH(O379)=9,"SEPTEMBRE",IF(MONTH(O379)=10,"OCTOBRE",IF(MONTH(4)=11,"NOVEMBRE",IF(MONTH(#REF!)=12,"DECEMBRE"))))))))))))</f>
        <v>MAI</v>
      </c>
      <c r="T379" s="252" t="e">
        <f>YEAR(#REF!)</f>
        <v>#REF!</v>
      </c>
      <c r="U3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79" s="317" t="s">
        <v>27</v>
      </c>
      <c r="W379" s="317" t="s">
        <v>27</v>
      </c>
      <c r="X379" s="368"/>
      <c r="Y379" s="407"/>
      <c r="Z379" s="190"/>
      <c r="AA379" s="190"/>
      <c r="GA379" s="68"/>
    </row>
    <row r="380" spans="1:183" s="67" customFormat="1" ht="72.900000000000006" customHeight="1" x14ac:dyDescent="0.35">
      <c r="A380" s="67" t="s">
        <v>2495</v>
      </c>
      <c r="B380" s="255" t="s">
        <v>351</v>
      </c>
      <c r="C380" s="405" t="s">
        <v>50</v>
      </c>
      <c r="D380" s="406" t="s">
        <v>51</v>
      </c>
      <c r="E380" s="14" t="s">
        <v>697</v>
      </c>
      <c r="F380" s="25" t="s">
        <v>418</v>
      </c>
      <c r="G380" s="15">
        <v>556420</v>
      </c>
      <c r="H380" s="437">
        <v>546618</v>
      </c>
      <c r="I380" s="277">
        <v>0.68872892952665299</v>
      </c>
      <c r="J380" s="15">
        <v>320000.88</v>
      </c>
      <c r="K380" s="15">
        <v>56470.75</v>
      </c>
      <c r="L380" s="15">
        <v>0</v>
      </c>
      <c r="M380" s="15">
        <v>0</v>
      </c>
      <c r="N380" s="15">
        <v>170146.37</v>
      </c>
      <c r="O380" s="11">
        <v>43196</v>
      </c>
      <c r="P380" s="252" t="e">
        <f>YEAR(#REF!)</f>
        <v>#REF!</v>
      </c>
      <c r="Q3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0" s="252">
        <f>YEAR(O380)</f>
        <v>2018</v>
      </c>
      <c r="S380" s="252" t="str">
        <f>IF(MONTH(O380)=1,"JANVIER",IF(MONTH(O380)=2,"FEVRIER",IF(MONTH(O380)=3,"MARS",IF(MONTH(O380)=4,"AVRIL",IF(MONTH(O380)=5,"MAI",IF(MONTH(O380)=6,"JUIN",IF(MONTH(O380)=7,"JUILLET",IF(MONTH(O380)=8,"AOUT",IF(MONTH(O380)=9,"SEPTEMBRE",IF(MONTH(O380)=10,"OCTOBRE",IF(MONTH(4)=11,"NOVEMBRE",IF(MONTH(#REF!)=12,"DECEMBRE"))))))))))))</f>
        <v>AVRIL</v>
      </c>
      <c r="T380" s="252" t="e">
        <f>YEAR(#REF!)</f>
        <v>#REF!</v>
      </c>
      <c r="U3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0" s="252" t="e">
        <f>YEAR(#REF!)</f>
        <v>#REF!</v>
      </c>
      <c r="W3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80" s="368"/>
      <c r="Y380" s="407"/>
      <c r="Z380" s="190"/>
      <c r="AA380" s="190"/>
      <c r="GA380" s="68"/>
    </row>
    <row r="381" spans="1:183" s="67" customFormat="1" ht="48.65" customHeight="1" x14ac:dyDescent="0.35">
      <c r="A381" s="67" t="s">
        <v>2495</v>
      </c>
      <c r="B381" s="255" t="s">
        <v>351</v>
      </c>
      <c r="C381" s="405" t="s">
        <v>50</v>
      </c>
      <c r="D381" s="406" t="s">
        <v>51</v>
      </c>
      <c r="E381" s="14" t="s">
        <v>698</v>
      </c>
      <c r="F381" s="25" t="s">
        <v>699</v>
      </c>
      <c r="G381" s="15"/>
      <c r="H381" s="437">
        <v>15513.75</v>
      </c>
      <c r="I381" s="277">
        <v>0.65000016114736925</v>
      </c>
      <c r="J381" s="250">
        <v>8571.34</v>
      </c>
      <c r="K381" s="250">
        <v>0</v>
      </c>
      <c r="L381" s="250">
        <v>1512.6</v>
      </c>
      <c r="M381" s="250">
        <v>0</v>
      </c>
      <c r="N381" s="426">
        <v>5429.81</v>
      </c>
      <c r="O381" s="25"/>
      <c r="P381" s="252" t="e">
        <f>YEAR(#REF!)</f>
        <v>#REF!</v>
      </c>
      <c r="Q3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1" s="252">
        <f>YEAR(O381)</f>
        <v>1900</v>
      </c>
      <c r="S381" s="252" t="str">
        <f>IF(MONTH(O381)=1,"JANVIER",IF(MONTH(O381)=2,"FEVRIER",IF(MONTH(O381)=3,"MARS",IF(MONTH(O381)=4,"AVRIL",IF(MONTH(O381)=5,"MAI",IF(MONTH(O381)=6,"JUIN",IF(MONTH(O381)=7,"JUILLET",IF(MONTH(O381)=8,"AOUT",IF(MONTH(O381)=9,"SEPTEMBRE",IF(MONTH(O381)=10,"OCTOBRE",IF(MONTH(4)=11,"NOVEMBRE",IF(MONTH(#REF!)=12,"DECEMBRE"))))))))))))</f>
        <v>JANVIER</v>
      </c>
      <c r="T381" s="252" t="e">
        <f>YEAR(#REF!)</f>
        <v>#REF!</v>
      </c>
      <c r="U3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1" s="222" t="s">
        <v>27</v>
      </c>
      <c r="W381" s="222" t="s">
        <v>27</v>
      </c>
      <c r="X381" s="368"/>
      <c r="Y381" s="407"/>
      <c r="Z381" s="190"/>
      <c r="AA381" s="190"/>
      <c r="GA381" s="68"/>
    </row>
    <row r="382" spans="1:183" s="67" customFormat="1" ht="48.65" customHeight="1" x14ac:dyDescent="0.35">
      <c r="A382" s="67" t="s">
        <v>2495</v>
      </c>
      <c r="B382" s="255" t="s">
        <v>351</v>
      </c>
      <c r="C382" s="405" t="s">
        <v>50</v>
      </c>
      <c r="D382" s="406" t="s">
        <v>51</v>
      </c>
      <c r="E382" s="14" t="s">
        <v>700</v>
      </c>
      <c r="F382" s="25" t="s">
        <v>373</v>
      </c>
      <c r="G382" s="15">
        <v>13783.35</v>
      </c>
      <c r="H382" s="437">
        <v>13723.5</v>
      </c>
      <c r="I382" s="277">
        <v>0.5</v>
      </c>
      <c r="J382" s="264">
        <v>5832.48</v>
      </c>
      <c r="K382" s="15">
        <v>1029.27</v>
      </c>
      <c r="L382" s="264">
        <v>0</v>
      </c>
      <c r="M382" s="15">
        <v>0</v>
      </c>
      <c r="N382" s="15">
        <v>6861.75</v>
      </c>
      <c r="O382" s="166"/>
      <c r="P382" s="252" t="e">
        <f>YEAR(#REF!)</f>
        <v>#REF!</v>
      </c>
      <c r="Q3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2" s="252">
        <f>YEAR(O382)</f>
        <v>1900</v>
      </c>
      <c r="S382" s="252" t="str">
        <f>IF(MONTH(O382)=1,"JANVIER",IF(MONTH(O382)=2,"FEVRIER",IF(MONTH(O382)=3,"MARS",IF(MONTH(O382)=4,"AVRIL",IF(MONTH(O382)=5,"MAI",IF(MONTH(O382)=6,"JUIN",IF(MONTH(O382)=7,"JUILLET",IF(MONTH(O382)=8,"AOUT",IF(MONTH(O382)=9,"SEPTEMBRE",IF(MONTH(O382)=10,"OCTOBRE",IF(MONTH(4)=11,"NOVEMBRE",IF(MONTH(#REF!)=12,"DECEMBRE"))))))))))))</f>
        <v>JANVIER</v>
      </c>
      <c r="T382" s="252" t="e">
        <f>YEAR(#REF!)</f>
        <v>#REF!</v>
      </c>
      <c r="U3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2" s="317" t="s">
        <v>27</v>
      </c>
      <c r="W382" s="317" t="s">
        <v>27</v>
      </c>
      <c r="X382" s="368"/>
      <c r="Y382" s="407"/>
      <c r="Z382" s="190"/>
      <c r="AA382" s="190"/>
      <c r="GA382" s="68"/>
    </row>
    <row r="383" spans="1:183" s="67" customFormat="1" ht="84.9" customHeight="1" x14ac:dyDescent="0.35">
      <c r="A383" s="67" t="s">
        <v>2495</v>
      </c>
      <c r="B383" s="255" t="s">
        <v>351</v>
      </c>
      <c r="C383" s="405" t="s">
        <v>50</v>
      </c>
      <c r="D383" s="406" t="s">
        <v>51</v>
      </c>
      <c r="E383" s="287" t="s">
        <v>701</v>
      </c>
      <c r="F383" s="25" t="s">
        <v>702</v>
      </c>
      <c r="G383" s="15">
        <v>123106.56</v>
      </c>
      <c r="H383" s="437">
        <v>107250.04000000001</v>
      </c>
      <c r="I383" s="277">
        <v>0.84999921678350898</v>
      </c>
      <c r="J383" s="15">
        <v>72759.320000000007</v>
      </c>
      <c r="K383" s="15">
        <v>12839.32</v>
      </c>
      <c r="L383" s="15">
        <v>0</v>
      </c>
      <c r="M383" s="15">
        <v>5563.81</v>
      </c>
      <c r="N383" s="15">
        <v>16087.59</v>
      </c>
      <c r="O383" s="419">
        <v>43077</v>
      </c>
      <c r="P383" s="252" t="e">
        <f>YEAR(#REF!)</f>
        <v>#REF!</v>
      </c>
      <c r="Q3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3" s="252">
        <f>YEAR(O383)</f>
        <v>2017</v>
      </c>
      <c r="S383" s="252" t="e">
        <f>IF(MONTH(O383)=1,"JANVIER",IF(MONTH(O383)=2,"FEVRIER",IF(MONTH(O383)=3,"MARS",IF(MONTH(O383)=4,"AVRIL",IF(MONTH(O383)=5,"MAI",IF(MONTH(O383)=6,"JUIN",IF(MONTH(O383)=7,"JUILLET",IF(MONTH(O383)=8,"AOUT",IF(MONTH(O383)=9,"SEPTEMBRE",IF(MONTH(O383)=10,"OCTOBRE",IF(MONTH(4)=11,"NOVEMBRE",IF(MONTH(#REF!)=12,"DECEMBRE"))))))))))))</f>
        <v>#REF!</v>
      </c>
      <c r="T383" s="252" t="e">
        <f>YEAR(#REF!)</f>
        <v>#REF!</v>
      </c>
      <c r="U3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3" s="222" t="s">
        <v>27</v>
      </c>
      <c r="W383" s="222" t="s">
        <v>27</v>
      </c>
      <c r="X383" s="368"/>
      <c r="Y383" s="407"/>
      <c r="Z383" s="190"/>
      <c r="AA383" s="190"/>
      <c r="GA383" s="68"/>
    </row>
    <row r="384" spans="1:183" s="67" customFormat="1" ht="72" customHeight="1" x14ac:dyDescent="0.35">
      <c r="A384" s="67" t="s">
        <v>2495</v>
      </c>
      <c r="B384" s="255" t="s">
        <v>351</v>
      </c>
      <c r="C384" s="405" t="s">
        <v>50</v>
      </c>
      <c r="D384" s="406" t="s">
        <v>51</v>
      </c>
      <c r="E384" s="14" t="s">
        <v>703</v>
      </c>
      <c r="F384" s="12" t="s">
        <v>493</v>
      </c>
      <c r="G384" s="250">
        <v>188362.4</v>
      </c>
      <c r="H384" s="437">
        <v>188357.4</v>
      </c>
      <c r="I384" s="277">
        <v>0.68980475415354003</v>
      </c>
      <c r="J384" s="250">
        <v>104584.73</v>
      </c>
      <c r="K384" s="250">
        <v>0</v>
      </c>
      <c r="L384" s="250">
        <v>25345.1</v>
      </c>
      <c r="M384" s="250">
        <v>0</v>
      </c>
      <c r="N384" s="264">
        <v>58427.57</v>
      </c>
      <c r="O384" s="419">
        <v>43342</v>
      </c>
      <c r="P384" s="252" t="e">
        <f>YEAR(#REF!)</f>
        <v>#REF!</v>
      </c>
      <c r="Q3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4" s="252">
        <f>YEAR(O384)</f>
        <v>2018</v>
      </c>
      <c r="S384" s="252" t="str">
        <f>IF(MONTH(O384)=1,"JANVIER",IF(MONTH(O384)=2,"FEVRIER",IF(MONTH(O384)=3,"MARS",IF(MONTH(O384)=4,"AVRIL",IF(MONTH(O384)=5,"MAI",IF(MONTH(O384)=6,"JUIN",IF(MONTH(O384)=7,"JUILLET",IF(MONTH(O384)=8,"AOUT",IF(MONTH(O384)=9,"SEPTEMBRE",IF(MONTH(O384)=10,"OCTOBRE",IF(MONTH(4)=11,"NOVEMBRE",IF(MONTH(#REF!)=12,"DECEMBRE"))))))))))))</f>
        <v>AOUT</v>
      </c>
      <c r="T384" s="252" t="e">
        <f>YEAR(#REF!)</f>
        <v>#REF!</v>
      </c>
      <c r="U3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4" s="232" t="e">
        <f>YEAR(#REF!)</f>
        <v>#REF!</v>
      </c>
      <c r="W38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84" s="25"/>
      <c r="Y384" s="407"/>
      <c r="Z384" s="190"/>
      <c r="AA384" s="190"/>
      <c r="GA384" s="68"/>
    </row>
    <row r="385" spans="1:183" s="67" customFormat="1" ht="77.150000000000006" customHeight="1" x14ac:dyDescent="0.35">
      <c r="A385" s="67" t="s">
        <v>2495</v>
      </c>
      <c r="B385" s="255" t="s">
        <v>351</v>
      </c>
      <c r="C385" s="405" t="s">
        <v>50</v>
      </c>
      <c r="D385" s="406" t="s">
        <v>51</v>
      </c>
      <c r="E385" s="339" t="s">
        <v>704</v>
      </c>
      <c r="F385" s="21" t="s">
        <v>705</v>
      </c>
      <c r="G385" s="363">
        <v>186028.59</v>
      </c>
      <c r="H385" s="438">
        <v>180625.93</v>
      </c>
      <c r="I385" s="277">
        <v>0.84999999723184827</v>
      </c>
      <c r="J385" s="363">
        <v>127771.24</v>
      </c>
      <c r="K385" s="363">
        <v>22547.87</v>
      </c>
      <c r="L385" s="264">
        <v>3212.93</v>
      </c>
      <c r="M385" s="363">
        <v>0</v>
      </c>
      <c r="N385" s="363">
        <v>27093.89</v>
      </c>
      <c r="O385" s="419">
        <v>43488</v>
      </c>
      <c r="P385" s="252" t="e">
        <f>YEAR(#REF!)</f>
        <v>#REF!</v>
      </c>
      <c r="Q3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5" s="252">
        <f>YEAR(O385)</f>
        <v>2019</v>
      </c>
      <c r="S385" s="252" t="str">
        <f>IF(MONTH(O385)=1,"JANVIER",IF(MONTH(O385)=2,"FEVRIER",IF(MONTH(O385)=3,"MARS",IF(MONTH(O385)=4,"AVRIL",IF(MONTH(O385)=5,"MAI",IF(MONTH(O385)=6,"JUIN",IF(MONTH(O385)=7,"JUILLET",IF(MONTH(O385)=8,"AOUT",IF(MONTH(O385)=9,"SEPTEMBRE",IF(MONTH(O385)=10,"OCTOBRE",IF(MONTH(4)=11,"NOVEMBRE",IF(MONTH(#REF!)=12,"DECEMBRE"))))))))))))</f>
        <v>JANVIER</v>
      </c>
      <c r="T385" s="252" t="e">
        <f>YEAR(#REF!)</f>
        <v>#REF!</v>
      </c>
      <c r="U3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5" s="232" t="e">
        <f>YEAR(#REF!)</f>
        <v>#REF!</v>
      </c>
      <c r="W38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85" s="25"/>
      <c r="Y385" s="407"/>
      <c r="Z385" s="190"/>
      <c r="AA385" s="190"/>
      <c r="GA385" s="68"/>
    </row>
    <row r="386" spans="1:183" s="67" customFormat="1" ht="75.650000000000006" customHeight="1" x14ac:dyDescent="0.35">
      <c r="A386" s="67" t="s">
        <v>2495</v>
      </c>
      <c r="B386" s="255" t="s">
        <v>351</v>
      </c>
      <c r="C386" s="405" t="s">
        <v>50</v>
      </c>
      <c r="D386" s="406" t="s">
        <v>51</v>
      </c>
      <c r="E386" s="261" t="s">
        <v>706</v>
      </c>
      <c r="F386" s="25" t="s">
        <v>707</v>
      </c>
      <c r="G386" s="250">
        <v>469728.13</v>
      </c>
      <c r="H386" s="437">
        <v>399585.49000000005</v>
      </c>
      <c r="I386" s="277">
        <v>0.83619570370285468</v>
      </c>
      <c r="J386" s="250">
        <v>272358.09000000003</v>
      </c>
      <c r="K386" s="250">
        <v>48063.199999999997</v>
      </c>
      <c r="L386" s="250">
        <v>13710.38</v>
      </c>
      <c r="M386" s="250">
        <v>0</v>
      </c>
      <c r="N386" s="250">
        <v>65453.82</v>
      </c>
      <c r="O386" s="419">
        <v>43284</v>
      </c>
      <c r="P386" s="252" t="e">
        <f>YEAR(#REF!)</f>
        <v>#REF!</v>
      </c>
      <c r="Q3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6" s="252">
        <f>YEAR(O386)</f>
        <v>2018</v>
      </c>
      <c r="S386" s="252" t="str">
        <f>IF(MONTH(O386)=1,"JANVIER",IF(MONTH(O386)=2,"FEVRIER",IF(MONTH(O386)=3,"MARS",IF(MONTH(O386)=4,"AVRIL",IF(MONTH(O386)=5,"MAI",IF(MONTH(O386)=6,"JUIN",IF(MONTH(O386)=7,"JUILLET",IF(MONTH(O386)=8,"AOUT",IF(MONTH(O386)=9,"SEPTEMBRE",IF(MONTH(O386)=10,"OCTOBRE",IF(MONTH(4)=11,"NOVEMBRE",IF(MONTH(#REF!)=12,"DECEMBRE"))))))))))))</f>
        <v>JUILLET</v>
      </c>
      <c r="T386" s="252" t="e">
        <f>YEAR(#REF!)</f>
        <v>#REF!</v>
      </c>
      <c r="U3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6" s="232" t="e">
        <f>YEAR(#REF!)</f>
        <v>#REF!</v>
      </c>
      <c r="W38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86" s="25"/>
      <c r="Y386" s="407"/>
      <c r="Z386" s="190"/>
      <c r="AA386" s="190"/>
      <c r="GA386" s="68"/>
    </row>
    <row r="387" spans="1:183" s="67" customFormat="1" ht="84.9" customHeight="1" x14ac:dyDescent="0.35">
      <c r="A387" s="67" t="s">
        <v>2495</v>
      </c>
      <c r="B387" s="255" t="s">
        <v>351</v>
      </c>
      <c r="C387" s="405" t="s">
        <v>50</v>
      </c>
      <c r="D387" s="406" t="s">
        <v>51</v>
      </c>
      <c r="E387" s="44" t="s">
        <v>708</v>
      </c>
      <c r="F387" s="45" t="s">
        <v>686</v>
      </c>
      <c r="G387" s="264">
        <v>176310</v>
      </c>
      <c r="H387" s="438">
        <v>154245</v>
      </c>
      <c r="I387" s="277">
        <v>0.75</v>
      </c>
      <c r="J387" s="418">
        <v>87399.76</v>
      </c>
      <c r="K387" s="418">
        <v>15423.49</v>
      </c>
      <c r="L387" s="418">
        <v>12860.5</v>
      </c>
      <c r="M387" s="318">
        <v>0</v>
      </c>
      <c r="N387" s="418">
        <v>38561.25</v>
      </c>
      <c r="O387" s="419">
        <v>43402</v>
      </c>
      <c r="P387" s="252" t="e">
        <f>YEAR(#REF!)</f>
        <v>#REF!</v>
      </c>
      <c r="Q3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7" s="252">
        <f>YEAR(O387)</f>
        <v>2018</v>
      </c>
      <c r="S387" s="252" t="str">
        <f>IF(MONTH(O387)=1,"JANVIER",IF(MONTH(O387)=2,"FEVRIER",IF(MONTH(O387)=3,"MARS",IF(MONTH(O387)=4,"AVRIL",IF(MONTH(O387)=5,"MAI",IF(MONTH(O387)=6,"JUIN",IF(MONTH(O387)=7,"JUILLET",IF(MONTH(O387)=8,"AOUT",IF(MONTH(O387)=9,"SEPTEMBRE",IF(MONTH(O387)=10,"OCTOBRE",IF(MONTH(4)=11,"NOVEMBRE",IF(MONTH(#REF!)=12,"DECEMBRE"))))))))))))</f>
        <v>OCTOBRE</v>
      </c>
      <c r="T387" s="252" t="e">
        <f>YEAR(#REF!)</f>
        <v>#REF!</v>
      </c>
      <c r="U3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7" s="252" t="e">
        <f>YEAR(#REF!)</f>
        <v>#REF!</v>
      </c>
      <c r="W3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87" s="25"/>
      <c r="Y387" s="407"/>
      <c r="Z387" s="190"/>
      <c r="AA387" s="190"/>
      <c r="GA387" s="68"/>
    </row>
    <row r="388" spans="1:183" s="67" customFormat="1" ht="48.65" customHeight="1" x14ac:dyDescent="0.35">
      <c r="A388" s="67" t="s">
        <v>2495</v>
      </c>
      <c r="B388" s="255" t="s">
        <v>351</v>
      </c>
      <c r="C388" s="405" t="s">
        <v>50</v>
      </c>
      <c r="D388" s="406" t="s">
        <v>51</v>
      </c>
      <c r="E388" s="14" t="s">
        <v>709</v>
      </c>
      <c r="F388" s="25" t="s">
        <v>710</v>
      </c>
      <c r="G388" s="15">
        <v>76530</v>
      </c>
      <c r="H388" s="389">
        <v>76530</v>
      </c>
      <c r="I388" s="277">
        <v>0.75</v>
      </c>
      <c r="J388" s="264">
        <v>48787.87</v>
      </c>
      <c r="K388" s="15">
        <v>0</v>
      </c>
      <c r="L388" s="264">
        <v>8609.6299999999992</v>
      </c>
      <c r="M388" s="15">
        <v>0</v>
      </c>
      <c r="N388" s="15">
        <v>19132.5</v>
      </c>
      <c r="O388" s="25"/>
      <c r="P388" s="252" t="e">
        <f>YEAR(#REF!)</f>
        <v>#REF!</v>
      </c>
      <c r="Q3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8" s="252">
        <f>YEAR(O388)</f>
        <v>1900</v>
      </c>
      <c r="S388" s="252" t="str">
        <f>IF(MONTH(O388)=1,"JANVIER",IF(MONTH(O388)=2,"FEVRIER",IF(MONTH(O388)=3,"MARS",IF(MONTH(O388)=4,"AVRIL",IF(MONTH(O388)=5,"MAI",IF(MONTH(O388)=6,"JUIN",IF(MONTH(O388)=7,"JUILLET",IF(MONTH(O388)=8,"AOUT",IF(MONTH(O388)=9,"SEPTEMBRE",IF(MONTH(O388)=10,"OCTOBRE",IF(MONTH(4)=11,"NOVEMBRE",IF(MONTH(#REF!)=12,"DECEMBRE"))))))))))))</f>
        <v>JANVIER</v>
      </c>
      <c r="T388" s="252" t="e">
        <f>YEAR(#REF!)</f>
        <v>#REF!</v>
      </c>
      <c r="U3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8" s="222" t="s">
        <v>27</v>
      </c>
      <c r="W388" s="222" t="s">
        <v>27</v>
      </c>
      <c r="X388" s="439"/>
      <c r="Y388" s="407"/>
      <c r="Z388" s="190"/>
      <c r="AA388" s="190"/>
      <c r="GA388" s="68"/>
    </row>
    <row r="389" spans="1:183" s="67" customFormat="1" ht="48.65" customHeight="1" x14ac:dyDescent="0.35">
      <c r="A389" s="67" t="s">
        <v>2495</v>
      </c>
      <c r="B389" s="255" t="s">
        <v>351</v>
      </c>
      <c r="C389" s="405" t="s">
        <v>50</v>
      </c>
      <c r="D389" s="406" t="s">
        <v>51</v>
      </c>
      <c r="E389" s="14" t="s">
        <v>711</v>
      </c>
      <c r="F389" s="25" t="s">
        <v>475</v>
      </c>
      <c r="G389" s="15">
        <v>121516.3</v>
      </c>
      <c r="H389" s="389">
        <v>121516.30000000002</v>
      </c>
      <c r="I389" s="277">
        <v>0.75000004114674323</v>
      </c>
      <c r="J389" s="15">
        <v>71291.710000000006</v>
      </c>
      <c r="K389" s="15">
        <v>12580.89</v>
      </c>
      <c r="L389" s="15">
        <v>0</v>
      </c>
      <c r="M389" s="15">
        <v>7264.63</v>
      </c>
      <c r="N389" s="15">
        <v>30379.07</v>
      </c>
      <c r="O389" s="25"/>
      <c r="P389" s="252" t="e">
        <f>YEAR(#REF!)</f>
        <v>#REF!</v>
      </c>
      <c r="Q3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89" s="252">
        <f>YEAR(O389)</f>
        <v>1900</v>
      </c>
      <c r="S389" s="252" t="str">
        <f>IF(MONTH(O389)=1,"JANVIER",IF(MONTH(O389)=2,"FEVRIER",IF(MONTH(O389)=3,"MARS",IF(MONTH(O389)=4,"AVRIL",IF(MONTH(O389)=5,"MAI",IF(MONTH(O389)=6,"JUIN",IF(MONTH(O389)=7,"JUILLET",IF(MONTH(O389)=8,"AOUT",IF(MONTH(O389)=9,"SEPTEMBRE",IF(MONTH(O389)=10,"OCTOBRE",IF(MONTH(4)=11,"NOVEMBRE",IF(MONTH(#REF!)=12,"DECEMBRE"))))))))))))</f>
        <v>JANVIER</v>
      </c>
      <c r="T389" s="252" t="e">
        <f>YEAR(#REF!)</f>
        <v>#REF!</v>
      </c>
      <c r="U3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89" s="222" t="s">
        <v>27</v>
      </c>
      <c r="W389" s="222" t="s">
        <v>27</v>
      </c>
      <c r="X389" s="440"/>
      <c r="Y389" s="407"/>
      <c r="Z389" s="190"/>
      <c r="AA389" s="190"/>
      <c r="GA389" s="68"/>
    </row>
    <row r="390" spans="1:183" s="67" customFormat="1" ht="48.65" customHeight="1" x14ac:dyDescent="0.35">
      <c r="A390" s="67" t="s">
        <v>2495</v>
      </c>
      <c r="B390" s="255" t="s">
        <v>351</v>
      </c>
      <c r="C390" s="405" t="s">
        <v>50</v>
      </c>
      <c r="D390" s="406" t="s">
        <v>51</v>
      </c>
      <c r="E390" s="261" t="s">
        <v>712</v>
      </c>
      <c r="F390" s="25" t="s">
        <v>713</v>
      </c>
      <c r="G390" s="15">
        <v>132374.82999999999</v>
      </c>
      <c r="H390" s="441">
        <v>41822.49</v>
      </c>
      <c r="I390" s="277">
        <v>0.68026270076219753</v>
      </c>
      <c r="J390" s="15">
        <v>23372.48</v>
      </c>
      <c r="K390" s="15">
        <v>0</v>
      </c>
      <c r="L390" s="15">
        <v>5077.8</v>
      </c>
      <c r="M390" s="15">
        <v>0</v>
      </c>
      <c r="N390" s="15">
        <v>13372.21</v>
      </c>
      <c r="O390" s="25"/>
      <c r="P390" s="252" t="e">
        <f>YEAR(#REF!)</f>
        <v>#REF!</v>
      </c>
      <c r="Q3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0" s="252">
        <f>YEAR(O390)</f>
        <v>1900</v>
      </c>
      <c r="S390" s="252" t="str">
        <f>IF(MONTH(O390)=1,"JANVIER",IF(MONTH(O390)=2,"FEVRIER",IF(MONTH(O390)=3,"MARS",IF(MONTH(O390)=4,"AVRIL",IF(MONTH(O390)=5,"MAI",IF(MONTH(O390)=6,"JUIN",IF(MONTH(O390)=7,"JUILLET",IF(MONTH(O390)=8,"AOUT",IF(MONTH(O390)=9,"SEPTEMBRE",IF(MONTH(O390)=10,"OCTOBRE",IF(MONTH(4)=11,"NOVEMBRE",IF(MONTH(#REF!)=12,"DECEMBRE"))))))))))))</f>
        <v>JANVIER</v>
      </c>
      <c r="T390" s="252" t="e">
        <f>YEAR(#REF!)</f>
        <v>#REF!</v>
      </c>
      <c r="U3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0" s="222" t="s">
        <v>27</v>
      </c>
      <c r="W390" s="222" t="s">
        <v>27</v>
      </c>
      <c r="X390" s="368"/>
      <c r="Y390" s="407"/>
      <c r="Z390" s="190"/>
      <c r="AA390" s="190"/>
      <c r="GA390" s="68"/>
    </row>
    <row r="391" spans="1:183" s="67" customFormat="1" ht="48.65" customHeight="1" x14ac:dyDescent="0.35">
      <c r="A391" s="67" t="s">
        <v>2495</v>
      </c>
      <c r="B391" s="255" t="s">
        <v>351</v>
      </c>
      <c r="C391" s="405" t="s">
        <v>50</v>
      </c>
      <c r="D391" s="406" t="s">
        <v>51</v>
      </c>
      <c r="E391" s="44" t="s">
        <v>714</v>
      </c>
      <c r="F391" s="25" t="s">
        <v>686</v>
      </c>
      <c r="G391" s="15">
        <v>20871</v>
      </c>
      <c r="H391" s="389">
        <v>19805</v>
      </c>
      <c r="I391" s="277">
        <v>0.65</v>
      </c>
      <c r="J391" s="264">
        <v>10942.26</v>
      </c>
      <c r="K391" s="15">
        <v>1930.99</v>
      </c>
      <c r="L391" s="264">
        <v>0</v>
      </c>
      <c r="M391" s="15">
        <v>0</v>
      </c>
      <c r="N391" s="15">
        <v>6931.75</v>
      </c>
      <c r="O391" s="25"/>
      <c r="P391" s="252" t="e">
        <f>YEAR(#REF!)</f>
        <v>#REF!</v>
      </c>
      <c r="Q3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1" s="252">
        <f>YEAR(O391)</f>
        <v>1900</v>
      </c>
      <c r="S391" s="252" t="str">
        <f>IF(MONTH(O391)=1,"JANVIER",IF(MONTH(O391)=2,"FEVRIER",IF(MONTH(O391)=3,"MARS",IF(MONTH(O391)=4,"AVRIL",IF(MONTH(O391)=5,"MAI",IF(MONTH(O391)=6,"JUIN",IF(MONTH(O391)=7,"JUILLET",IF(MONTH(O391)=8,"AOUT",IF(MONTH(O391)=9,"SEPTEMBRE",IF(MONTH(O391)=10,"OCTOBRE",IF(MONTH(4)=11,"NOVEMBRE",IF(MONTH(#REF!)=12,"DECEMBRE"))))))))))))</f>
        <v>JANVIER</v>
      </c>
      <c r="T391" s="252" t="e">
        <f>YEAR(#REF!)</f>
        <v>#REF!</v>
      </c>
      <c r="U3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1" s="222" t="s">
        <v>27</v>
      </c>
      <c r="W391" s="222" t="s">
        <v>27</v>
      </c>
      <c r="X391" s="436"/>
      <c r="Y391" s="407"/>
      <c r="Z391" s="190"/>
      <c r="AA391" s="190"/>
      <c r="GA391" s="68"/>
    </row>
    <row r="392" spans="1:183" s="215" customFormat="1" ht="72.900000000000006" customHeight="1" x14ac:dyDescent="0.35">
      <c r="A392" s="67" t="s">
        <v>2495</v>
      </c>
      <c r="B392" s="255" t="s">
        <v>351</v>
      </c>
      <c r="C392" s="405" t="s">
        <v>50</v>
      </c>
      <c r="D392" s="406" t="s">
        <v>51</v>
      </c>
      <c r="E392" s="44" t="s">
        <v>715</v>
      </c>
      <c r="F392" s="45" t="s">
        <v>716</v>
      </c>
      <c r="G392" s="442">
        <v>960982.91</v>
      </c>
      <c r="H392" s="318">
        <v>744635.62000000011</v>
      </c>
      <c r="I392" s="277">
        <v>0.75000000671469336</v>
      </c>
      <c r="J392" s="318">
        <v>457532.52</v>
      </c>
      <c r="K392" s="318">
        <v>0</v>
      </c>
      <c r="L392" s="318">
        <v>100944.2</v>
      </c>
      <c r="M392" s="318">
        <v>0</v>
      </c>
      <c r="N392" s="318">
        <v>186158.9</v>
      </c>
      <c r="O392" s="11">
        <v>43522</v>
      </c>
      <c r="P392" s="252" t="e">
        <f>YEAR(#REF!)</f>
        <v>#REF!</v>
      </c>
      <c r="Q3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2" s="252">
        <f>YEAR(O392)</f>
        <v>2019</v>
      </c>
      <c r="S392" s="252" t="str">
        <f>IF(MONTH(O392)=1,"JANVIER",IF(MONTH(O392)=2,"FEVRIER",IF(MONTH(O392)=3,"MARS",IF(MONTH(O392)=4,"AVRIL",IF(MONTH(O392)=5,"MAI",IF(MONTH(O392)=6,"JUIN",IF(MONTH(O392)=7,"JUILLET",IF(MONTH(O392)=8,"AOUT",IF(MONTH(O392)=9,"SEPTEMBRE",IF(MONTH(O392)=10,"OCTOBRE",IF(MONTH(4)=11,"NOVEMBRE",IF(MONTH(#REF!)=12,"DECEMBRE"))))))))))))</f>
        <v>FEVRIER</v>
      </c>
      <c r="T392" s="252" t="e">
        <f>YEAR(#REF!)</f>
        <v>#REF!</v>
      </c>
      <c r="U3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2" s="232" t="e">
        <f>YEAR(#REF!)</f>
        <v>#REF!</v>
      </c>
      <c r="W392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92" s="253"/>
      <c r="Y392" s="407"/>
      <c r="Z392" s="190"/>
      <c r="AA392" s="190"/>
      <c r="GA392" s="204"/>
    </row>
    <row r="393" spans="1:183" s="67" customFormat="1" ht="90.9" customHeight="1" x14ac:dyDescent="0.35">
      <c r="A393" s="67" t="s">
        <v>2495</v>
      </c>
      <c r="B393" s="255" t="s">
        <v>351</v>
      </c>
      <c r="C393" s="405" t="s">
        <v>50</v>
      </c>
      <c r="D393" s="406" t="s">
        <v>51</v>
      </c>
      <c r="E393" s="14" t="s">
        <v>717</v>
      </c>
      <c r="F393" s="12" t="s">
        <v>718</v>
      </c>
      <c r="G393" s="418">
        <v>254762.23999999999</v>
      </c>
      <c r="H393" s="318">
        <v>239779.41999999998</v>
      </c>
      <c r="I393" s="443">
        <v>0.84712445296598016</v>
      </c>
      <c r="J393" s="418">
        <v>170053.93</v>
      </c>
      <c r="K393" s="418">
        <v>30009.52</v>
      </c>
      <c r="L393" s="418">
        <v>3059.56</v>
      </c>
      <c r="M393" s="318">
        <v>0</v>
      </c>
      <c r="N393" s="418">
        <v>36656.410000000003</v>
      </c>
      <c r="O393" s="11">
        <v>43402</v>
      </c>
      <c r="P393" s="252" t="e">
        <f>YEAR(#REF!)</f>
        <v>#REF!</v>
      </c>
      <c r="Q3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3" s="252">
        <f>YEAR(O393)</f>
        <v>2018</v>
      </c>
      <c r="S393" s="252" t="str">
        <f>IF(MONTH(O393)=1,"JANVIER",IF(MONTH(O393)=2,"FEVRIER",IF(MONTH(O393)=3,"MARS",IF(MONTH(O393)=4,"AVRIL",IF(MONTH(O393)=5,"MAI",IF(MONTH(O393)=6,"JUIN",IF(MONTH(O393)=7,"JUILLET",IF(MONTH(O393)=8,"AOUT",IF(MONTH(O393)=9,"SEPTEMBRE",IF(MONTH(O393)=10,"OCTOBRE",IF(MONTH(4)=11,"NOVEMBRE",IF(MONTH(#REF!)=12,"DECEMBRE"))))))))))))</f>
        <v>OCTOBRE</v>
      </c>
      <c r="T393" s="252" t="e">
        <f>YEAR(#REF!)</f>
        <v>#REF!</v>
      </c>
      <c r="U3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3" s="232" t="e">
        <f>YEAR(#REF!)</f>
        <v>#REF!</v>
      </c>
      <c r="W39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93" s="253"/>
      <c r="Y393" s="407"/>
      <c r="Z393" s="190"/>
      <c r="AA393" s="190"/>
      <c r="GA393" s="68"/>
    </row>
    <row r="394" spans="1:183" s="67" customFormat="1" ht="69" customHeight="1" x14ac:dyDescent="0.35">
      <c r="A394" s="67" t="s">
        <v>2495</v>
      </c>
      <c r="B394" s="255" t="s">
        <v>351</v>
      </c>
      <c r="C394" s="405" t="s">
        <v>50</v>
      </c>
      <c r="D394" s="406" t="s">
        <v>51</v>
      </c>
      <c r="E394" s="261" t="s">
        <v>719</v>
      </c>
      <c r="F394" s="25" t="s">
        <v>443</v>
      </c>
      <c r="G394" s="444">
        <v>109600</v>
      </c>
      <c r="H394" s="445">
        <v>109600</v>
      </c>
      <c r="I394" s="446">
        <v>0.75</v>
      </c>
      <c r="J394" s="444">
        <v>69870</v>
      </c>
      <c r="K394" s="444">
        <v>12330</v>
      </c>
      <c r="L394" s="444">
        <v>0</v>
      </c>
      <c r="M394" s="444">
        <v>0</v>
      </c>
      <c r="N394" s="444">
        <v>27400</v>
      </c>
      <c r="O394" s="11">
        <v>43312</v>
      </c>
      <c r="P394" s="252" t="e">
        <f>YEAR(#REF!)</f>
        <v>#REF!</v>
      </c>
      <c r="Q3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4" s="252">
        <f>YEAR(O394)</f>
        <v>2018</v>
      </c>
      <c r="S394" s="252" t="str">
        <f>IF(MONTH(O394)=1,"JANVIER",IF(MONTH(O394)=2,"FEVRIER",IF(MONTH(O394)=3,"MARS",IF(MONTH(O394)=4,"AVRIL",IF(MONTH(O394)=5,"MAI",IF(MONTH(O394)=6,"JUIN",IF(MONTH(O394)=7,"JUILLET",IF(MONTH(O394)=8,"AOUT",IF(MONTH(O394)=9,"SEPTEMBRE",IF(MONTH(O394)=10,"OCTOBRE",IF(MONTH(4)=11,"NOVEMBRE",IF(MONTH(#REF!)=12,"DECEMBRE"))))))))))))</f>
        <v>JUILLET</v>
      </c>
      <c r="T394" s="252" t="e">
        <f>YEAR(#REF!)</f>
        <v>#REF!</v>
      </c>
      <c r="U3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4" s="222" t="s">
        <v>27</v>
      </c>
      <c r="W394" s="222" t="s">
        <v>27</v>
      </c>
      <c r="X394" s="166"/>
      <c r="Y394" s="407"/>
      <c r="Z394" s="190"/>
      <c r="AA394" s="190"/>
      <c r="GA394" s="68"/>
    </row>
    <row r="395" spans="1:183" s="67" customFormat="1" ht="79.5" customHeight="1" x14ac:dyDescent="0.35">
      <c r="A395" s="67" t="s">
        <v>2495</v>
      </c>
      <c r="B395" s="255" t="s">
        <v>351</v>
      </c>
      <c r="C395" s="405" t="s">
        <v>50</v>
      </c>
      <c r="D395" s="406" t="s">
        <v>51</v>
      </c>
      <c r="E395" s="14" t="s">
        <v>720</v>
      </c>
      <c r="F395" s="25" t="s">
        <v>495</v>
      </c>
      <c r="G395" s="15">
        <v>75640.009999999995</v>
      </c>
      <c r="H395" s="389">
        <v>66570.89</v>
      </c>
      <c r="I395" s="277">
        <v>0.6500000225323711</v>
      </c>
      <c r="J395" s="15">
        <v>28708.12</v>
      </c>
      <c r="K395" s="15">
        <v>0</v>
      </c>
      <c r="L395" s="15">
        <v>5066.1499999999996</v>
      </c>
      <c r="M395" s="15">
        <v>9496.81</v>
      </c>
      <c r="N395" s="15">
        <v>23299.81</v>
      </c>
      <c r="O395" s="25"/>
      <c r="P395" s="252" t="e">
        <f>YEAR(#REF!)</f>
        <v>#REF!</v>
      </c>
      <c r="Q3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5" s="252">
        <f>YEAR(O395)</f>
        <v>1900</v>
      </c>
      <c r="S395" s="252" t="str">
        <f>IF(MONTH(O395)=1,"JANVIER",IF(MONTH(O395)=2,"FEVRIER",IF(MONTH(O395)=3,"MARS",IF(MONTH(O395)=4,"AVRIL",IF(MONTH(O395)=5,"MAI",IF(MONTH(O395)=6,"JUIN",IF(MONTH(O395)=7,"JUILLET",IF(MONTH(O395)=8,"AOUT",IF(MONTH(O395)=9,"SEPTEMBRE",IF(MONTH(O395)=10,"OCTOBRE",IF(MONTH(4)=11,"NOVEMBRE",IF(MONTH(#REF!)=12,"DECEMBRE"))))))))))))</f>
        <v>JANVIER</v>
      </c>
      <c r="T395" s="252" t="e">
        <f>YEAR(#REF!)</f>
        <v>#REF!</v>
      </c>
      <c r="U3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5" s="222" t="s">
        <v>27</v>
      </c>
      <c r="W395" s="222" t="s">
        <v>27</v>
      </c>
      <c r="X395" s="368"/>
      <c r="Y395" s="407"/>
      <c r="Z395" s="190"/>
      <c r="AA395" s="190"/>
      <c r="GA395" s="68"/>
    </row>
    <row r="396" spans="1:183" s="67" customFormat="1" ht="75" customHeight="1" x14ac:dyDescent="0.35">
      <c r="A396" s="67" t="s">
        <v>2495</v>
      </c>
      <c r="B396" s="255" t="s">
        <v>351</v>
      </c>
      <c r="C396" s="405" t="s">
        <v>50</v>
      </c>
      <c r="D396" s="406" t="s">
        <v>51</v>
      </c>
      <c r="E396" s="14" t="s">
        <v>721</v>
      </c>
      <c r="F396" s="25" t="s">
        <v>722</v>
      </c>
      <c r="G396" s="15">
        <v>103525.03</v>
      </c>
      <c r="H396" s="389">
        <v>82473.820000000007</v>
      </c>
      <c r="I396" s="277">
        <v>0.8500000363751794</v>
      </c>
      <c r="J396" s="264">
        <v>59241.65</v>
      </c>
      <c r="K396" s="15">
        <v>10454.42</v>
      </c>
      <c r="L396" s="264">
        <v>406.68</v>
      </c>
      <c r="M396" s="15">
        <v>0</v>
      </c>
      <c r="N396" s="15">
        <v>12371.07</v>
      </c>
      <c r="O396" s="166"/>
      <c r="P396" s="252" t="e">
        <f>YEAR(#REF!)</f>
        <v>#REF!</v>
      </c>
      <c r="Q3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6" s="252">
        <f>YEAR(O396)</f>
        <v>1900</v>
      </c>
      <c r="S396" s="252" t="str">
        <f>IF(MONTH(O396)=1,"JANVIER",IF(MONTH(O396)=2,"FEVRIER",IF(MONTH(O396)=3,"MARS",IF(MONTH(O396)=4,"AVRIL",IF(MONTH(O396)=5,"MAI",IF(MONTH(O396)=6,"JUIN",IF(MONTH(O396)=7,"JUILLET",IF(MONTH(O396)=8,"AOUT",IF(MONTH(O396)=9,"SEPTEMBRE",IF(MONTH(O396)=10,"OCTOBRE",IF(MONTH(4)=11,"NOVEMBRE",IF(MONTH(#REF!)=12,"DECEMBRE"))))))))))))</f>
        <v>JANVIER</v>
      </c>
      <c r="T396" s="252" t="e">
        <f>YEAR(#REF!)</f>
        <v>#REF!</v>
      </c>
      <c r="U3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6" s="222" t="s">
        <v>27</v>
      </c>
      <c r="W396" s="222" t="s">
        <v>27</v>
      </c>
      <c r="X396" s="368"/>
      <c r="Y396" s="407"/>
      <c r="Z396" s="190"/>
      <c r="AA396" s="190"/>
      <c r="GA396" s="68"/>
    </row>
    <row r="397" spans="1:183" s="215" customFormat="1" ht="64.5" customHeight="1" x14ac:dyDescent="0.35">
      <c r="A397" s="67" t="s">
        <v>2495</v>
      </c>
      <c r="B397" s="255" t="s">
        <v>351</v>
      </c>
      <c r="C397" s="405" t="s">
        <v>50</v>
      </c>
      <c r="D397" s="406" t="s">
        <v>51</v>
      </c>
      <c r="E397" s="14" t="s">
        <v>723</v>
      </c>
      <c r="F397" s="12" t="s">
        <v>620</v>
      </c>
      <c r="G397" s="365">
        <v>433281.36</v>
      </c>
      <c r="H397" s="250">
        <v>427623.45</v>
      </c>
      <c r="I397" s="277">
        <v>0.75000000584626503</v>
      </c>
      <c r="J397" s="250">
        <v>272609.95</v>
      </c>
      <c r="K397" s="250">
        <v>48107.64</v>
      </c>
      <c r="L397" s="250">
        <v>0</v>
      </c>
      <c r="M397" s="250">
        <v>0</v>
      </c>
      <c r="N397" s="250">
        <v>106905.86</v>
      </c>
      <c r="O397" s="11">
        <v>43522</v>
      </c>
      <c r="P397" s="252" t="e">
        <f>YEAR(#REF!)</f>
        <v>#REF!</v>
      </c>
      <c r="Q3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7" s="252">
        <f>YEAR(O397)</f>
        <v>2019</v>
      </c>
      <c r="S397" s="252" t="str">
        <f>IF(MONTH(O397)=1,"JANVIER",IF(MONTH(O397)=2,"FEVRIER",IF(MONTH(O397)=3,"MARS",IF(MONTH(O397)=4,"AVRIL",IF(MONTH(O397)=5,"MAI",IF(MONTH(O397)=6,"JUIN",IF(MONTH(O397)=7,"JUILLET",IF(MONTH(O397)=8,"AOUT",IF(MONTH(O397)=9,"SEPTEMBRE",IF(MONTH(O397)=10,"OCTOBRE",IF(MONTH(4)=11,"NOVEMBRE",IF(MONTH(#REF!)=12,"DECEMBRE"))))))))))))</f>
        <v>FEVRIER</v>
      </c>
      <c r="T397" s="252" t="e">
        <f>YEAR(#REF!)</f>
        <v>#REF!</v>
      </c>
      <c r="U3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7" s="232" t="e">
        <f>YEAR(#REF!)</f>
        <v>#REF!</v>
      </c>
      <c r="W39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97" s="25"/>
      <c r="Y397" s="407"/>
      <c r="Z397" s="190"/>
      <c r="AA397" s="190"/>
      <c r="GA397" s="204"/>
    </row>
    <row r="398" spans="1:183" s="67" customFormat="1" ht="117.65" customHeight="1" x14ac:dyDescent="0.35">
      <c r="A398" s="67" t="s">
        <v>2495</v>
      </c>
      <c r="B398" s="255" t="s">
        <v>351</v>
      </c>
      <c r="C398" s="405" t="s">
        <v>50</v>
      </c>
      <c r="D398" s="406" t="s">
        <v>51</v>
      </c>
      <c r="E398" s="14" t="s">
        <v>724</v>
      </c>
      <c r="F398" s="25" t="s">
        <v>725</v>
      </c>
      <c r="G398" s="15">
        <v>142440</v>
      </c>
      <c r="H398" s="389">
        <v>123130</v>
      </c>
      <c r="I398" s="277">
        <v>0.75</v>
      </c>
      <c r="J398" s="15">
        <v>69857.88</v>
      </c>
      <c r="K398" s="15">
        <v>0</v>
      </c>
      <c r="L398" s="15">
        <v>12327.87</v>
      </c>
      <c r="M398" s="15">
        <v>10161.75</v>
      </c>
      <c r="N398" s="15">
        <v>30782.5</v>
      </c>
      <c r="O398" s="25"/>
      <c r="P398" s="252" t="e">
        <f>YEAR(#REF!)</f>
        <v>#REF!</v>
      </c>
      <c r="Q3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8" s="252">
        <f>YEAR(O398)</f>
        <v>1900</v>
      </c>
      <c r="S398" s="252" t="str">
        <f>IF(MONTH(O398)=1,"JANVIER",IF(MONTH(O398)=2,"FEVRIER",IF(MONTH(O398)=3,"MARS",IF(MONTH(O398)=4,"AVRIL",IF(MONTH(O398)=5,"MAI",IF(MONTH(O398)=6,"JUIN",IF(MONTH(O398)=7,"JUILLET",IF(MONTH(O398)=8,"AOUT",IF(MONTH(O398)=9,"SEPTEMBRE",IF(MONTH(O398)=10,"OCTOBRE",IF(MONTH(4)=11,"NOVEMBRE",IF(MONTH(#REF!)=12,"DECEMBRE"))))))))))))</f>
        <v>JANVIER</v>
      </c>
      <c r="T398" s="252" t="e">
        <f>YEAR(#REF!)</f>
        <v>#REF!</v>
      </c>
      <c r="U3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8" s="222" t="s">
        <v>27</v>
      </c>
      <c r="W398" s="222" t="s">
        <v>27</v>
      </c>
      <c r="X398" s="368"/>
      <c r="Y398" s="407"/>
      <c r="Z398" s="190"/>
      <c r="AA398" s="190"/>
      <c r="GA398" s="68"/>
    </row>
    <row r="399" spans="1:183" s="67" customFormat="1" ht="117.65" customHeight="1" x14ac:dyDescent="0.35">
      <c r="A399" s="67" t="s">
        <v>2495</v>
      </c>
      <c r="B399" s="255" t="s">
        <v>351</v>
      </c>
      <c r="C399" s="405" t="s">
        <v>50</v>
      </c>
      <c r="D399" s="406" t="s">
        <v>51</v>
      </c>
      <c r="E399" s="14" t="s">
        <v>726</v>
      </c>
      <c r="F399" s="25" t="s">
        <v>727</v>
      </c>
      <c r="G399" s="264">
        <v>153855.82</v>
      </c>
      <c r="H399" s="389">
        <v>137388.76999999999</v>
      </c>
      <c r="I399" s="277">
        <v>0.84999996724623128</v>
      </c>
      <c r="J399" s="250">
        <v>95244.479999999996</v>
      </c>
      <c r="K399" s="250">
        <v>0</v>
      </c>
      <c r="L399" s="250">
        <v>21535.97</v>
      </c>
      <c r="M399" s="250">
        <v>0</v>
      </c>
      <c r="N399" s="264">
        <v>20608.32</v>
      </c>
      <c r="O399" s="11">
        <v>43374</v>
      </c>
      <c r="P399" s="252" t="e">
        <f>YEAR(#REF!)</f>
        <v>#REF!</v>
      </c>
      <c r="Q3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399" s="252">
        <f>YEAR(O399)</f>
        <v>2018</v>
      </c>
      <c r="S399" s="252" t="str">
        <f>IF(MONTH(O399)=1,"JANVIER",IF(MONTH(O399)=2,"FEVRIER",IF(MONTH(O399)=3,"MARS",IF(MONTH(O399)=4,"AVRIL",IF(MONTH(O399)=5,"MAI",IF(MONTH(O399)=6,"JUIN",IF(MONTH(O399)=7,"JUILLET",IF(MONTH(O399)=8,"AOUT",IF(MONTH(O399)=9,"SEPTEMBRE",IF(MONTH(O399)=10,"OCTOBRE",IF(MONTH(4)=11,"NOVEMBRE",IF(MONTH(#REF!)=12,"DECEMBRE"))))))))))))</f>
        <v>OCTOBRE</v>
      </c>
      <c r="T399" s="252" t="e">
        <f>YEAR(#REF!)</f>
        <v>#REF!</v>
      </c>
      <c r="U3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399" s="232" t="e">
        <f>YEAR(#REF!)</f>
        <v>#REF!</v>
      </c>
      <c r="W39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399" s="25"/>
      <c r="Y399" s="407"/>
      <c r="Z399" s="190"/>
      <c r="AA399" s="190"/>
      <c r="GA399" s="68"/>
    </row>
    <row r="400" spans="1:183" s="215" customFormat="1" ht="69" customHeight="1" x14ac:dyDescent="0.35">
      <c r="A400" s="67" t="s">
        <v>2495</v>
      </c>
      <c r="B400" s="255" t="s">
        <v>351</v>
      </c>
      <c r="C400" s="405" t="s">
        <v>50</v>
      </c>
      <c r="D400" s="406" t="s">
        <v>51</v>
      </c>
      <c r="E400" s="14" t="s">
        <v>728</v>
      </c>
      <c r="F400" s="12" t="s">
        <v>729</v>
      </c>
      <c r="G400" s="264">
        <v>15271.57</v>
      </c>
      <c r="H400" s="250">
        <v>15271.57</v>
      </c>
      <c r="I400" s="277">
        <v>0.84999970533481495</v>
      </c>
      <c r="J400" s="264">
        <v>10882.31</v>
      </c>
      <c r="K400" s="264">
        <v>0</v>
      </c>
      <c r="L400" s="264">
        <v>2098.52</v>
      </c>
      <c r="M400" s="250">
        <v>0</v>
      </c>
      <c r="N400" s="264">
        <v>2290.7399999999998</v>
      </c>
      <c r="O400" s="11">
        <v>43427</v>
      </c>
      <c r="P400" s="252" t="e">
        <f>YEAR(#REF!)</f>
        <v>#REF!</v>
      </c>
      <c r="Q4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0" s="252">
        <f>YEAR(O400)</f>
        <v>2018</v>
      </c>
      <c r="S400" s="252" t="e">
        <f>IF(MONTH(O400)=1,"JANVIER",IF(MONTH(O400)=2,"FEVRIER",IF(MONTH(O400)=3,"MARS",IF(MONTH(O400)=4,"AVRIL",IF(MONTH(O400)=5,"MAI",IF(MONTH(O400)=6,"JUIN",IF(MONTH(O400)=7,"JUILLET",IF(MONTH(O400)=8,"AOUT",IF(MONTH(O400)=9,"SEPTEMBRE",IF(MONTH(O400)=10,"OCTOBRE",IF(MONTH(4)=11,"NOVEMBRE",IF(MONTH(#REF!)=12,"DECEMBRE"))))))))))))</f>
        <v>#REF!</v>
      </c>
      <c r="T400" s="252" t="e">
        <f>YEAR(#REF!)</f>
        <v>#REF!</v>
      </c>
      <c r="U4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0" s="222" t="s">
        <v>27</v>
      </c>
      <c r="W400" s="222" t="s">
        <v>27</v>
      </c>
      <c r="X400" s="25"/>
      <c r="Y400" s="407"/>
      <c r="Z400" s="190"/>
      <c r="AA400" s="190"/>
      <c r="GA400" s="204"/>
    </row>
    <row r="401" spans="1:183" s="67" customFormat="1" ht="48.65" customHeight="1" x14ac:dyDescent="0.35">
      <c r="A401" s="67" t="s">
        <v>2495</v>
      </c>
      <c r="B401" s="255" t="s">
        <v>351</v>
      </c>
      <c r="C401" s="405" t="s">
        <v>50</v>
      </c>
      <c r="D401" s="406" t="s">
        <v>51</v>
      </c>
      <c r="E401" s="14" t="s">
        <v>730</v>
      </c>
      <c r="F401" s="12" t="s">
        <v>731</v>
      </c>
      <c r="G401" s="264">
        <v>303823.90000000002</v>
      </c>
      <c r="H401" s="250">
        <v>13594.84</v>
      </c>
      <c r="I401" s="277">
        <v>0.74999999999999989</v>
      </c>
      <c r="J401" s="264">
        <v>8666.7099999999991</v>
      </c>
      <c r="K401" s="264">
        <v>1529.42</v>
      </c>
      <c r="L401" s="264">
        <v>0</v>
      </c>
      <c r="M401" s="250">
        <v>0</v>
      </c>
      <c r="N401" s="264">
        <v>3398.71</v>
      </c>
      <c r="O401" s="11">
        <v>43427</v>
      </c>
      <c r="P401" s="252" t="e">
        <f>YEAR(#REF!)</f>
        <v>#REF!</v>
      </c>
      <c r="Q4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1" s="252">
        <f>YEAR(O401)</f>
        <v>2018</v>
      </c>
      <c r="S401" s="252" t="e">
        <f>IF(MONTH(O401)=1,"JANVIER",IF(MONTH(O401)=2,"FEVRIER",IF(MONTH(O401)=3,"MARS",IF(MONTH(O401)=4,"AVRIL",IF(MONTH(O401)=5,"MAI",IF(MONTH(O401)=6,"JUIN",IF(MONTH(O401)=7,"JUILLET",IF(MONTH(O401)=8,"AOUT",IF(MONTH(O401)=9,"SEPTEMBRE",IF(MONTH(O401)=10,"OCTOBRE",IF(MONTH(4)=11,"NOVEMBRE",IF(MONTH(#REF!)=12,"DECEMBRE"))))))))))))</f>
        <v>#REF!</v>
      </c>
      <c r="T401" s="252" t="e">
        <f>YEAR(#REF!)</f>
        <v>#REF!</v>
      </c>
      <c r="U4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1" s="252" t="e">
        <f>YEAR(#REF!)</f>
        <v>#REF!</v>
      </c>
      <c r="W4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01" s="25"/>
      <c r="Y401" s="407"/>
      <c r="Z401" s="190"/>
      <c r="AA401" s="190"/>
      <c r="GA401" s="68"/>
    </row>
    <row r="402" spans="1:183" s="67" customFormat="1" ht="48.65" customHeight="1" x14ac:dyDescent="0.35">
      <c r="A402" s="67" t="s">
        <v>2495</v>
      </c>
      <c r="B402" s="255" t="s">
        <v>351</v>
      </c>
      <c r="C402" s="405" t="s">
        <v>50</v>
      </c>
      <c r="D402" s="406" t="s">
        <v>51</v>
      </c>
      <c r="E402" s="14" t="s">
        <v>732</v>
      </c>
      <c r="F402" s="25" t="s">
        <v>733</v>
      </c>
      <c r="G402" s="15">
        <v>145500</v>
      </c>
      <c r="H402" s="389">
        <v>81000</v>
      </c>
      <c r="I402" s="277">
        <v>0.75</v>
      </c>
      <c r="J402" s="264">
        <v>47158</v>
      </c>
      <c r="K402" s="15">
        <v>8322</v>
      </c>
      <c r="L402" s="264">
        <v>5270</v>
      </c>
      <c r="M402" s="15">
        <v>0</v>
      </c>
      <c r="N402" s="15">
        <v>20250</v>
      </c>
      <c r="O402" s="25"/>
      <c r="P402" s="252" t="e">
        <f>YEAR(#REF!)</f>
        <v>#REF!</v>
      </c>
      <c r="Q4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2" s="252">
        <f>YEAR(O402)</f>
        <v>1900</v>
      </c>
      <c r="S402" s="252" t="str">
        <f>IF(MONTH(O402)=1,"JANVIER",IF(MONTH(O402)=2,"FEVRIER",IF(MONTH(O402)=3,"MARS",IF(MONTH(O402)=4,"AVRIL",IF(MONTH(O402)=5,"MAI",IF(MONTH(O402)=6,"JUIN",IF(MONTH(O402)=7,"JUILLET",IF(MONTH(O402)=8,"AOUT",IF(MONTH(O402)=9,"SEPTEMBRE",IF(MONTH(O402)=10,"OCTOBRE",IF(MONTH(4)=11,"NOVEMBRE",IF(MONTH(#REF!)=12,"DECEMBRE"))))))))))))</f>
        <v>JANVIER</v>
      </c>
      <c r="T402" s="252" t="e">
        <f>YEAR(#REF!)</f>
        <v>#REF!</v>
      </c>
      <c r="U4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2" s="222" t="s">
        <v>27</v>
      </c>
      <c r="W402" s="222" t="s">
        <v>27</v>
      </c>
      <c r="X402" s="368"/>
      <c r="Y402" s="407"/>
      <c r="Z402" s="190"/>
      <c r="AA402" s="190"/>
      <c r="GA402" s="68"/>
    </row>
    <row r="403" spans="1:183" s="67" customFormat="1" ht="48.65" customHeight="1" x14ac:dyDescent="0.35">
      <c r="A403" s="67" t="s">
        <v>2495</v>
      </c>
      <c r="B403" s="255" t="s">
        <v>351</v>
      </c>
      <c r="C403" s="405" t="s">
        <v>50</v>
      </c>
      <c r="D403" s="406" t="s">
        <v>51</v>
      </c>
      <c r="E403" s="261" t="s">
        <v>734</v>
      </c>
      <c r="F403" s="25" t="s">
        <v>516</v>
      </c>
      <c r="G403" s="250">
        <v>62314.5</v>
      </c>
      <c r="H403" s="389">
        <v>49188.65</v>
      </c>
      <c r="I403" s="277">
        <v>0.60419080417941951</v>
      </c>
      <c r="J403" s="250">
        <v>25261.43</v>
      </c>
      <c r="K403" s="250">
        <v>0</v>
      </c>
      <c r="L403" s="250">
        <v>4457.8999999999996</v>
      </c>
      <c r="M403" s="250">
        <v>0</v>
      </c>
      <c r="N403" s="250">
        <v>19469.32</v>
      </c>
      <c r="O403" s="11">
        <v>43312</v>
      </c>
      <c r="P403" s="252" t="e">
        <f>YEAR(#REF!)</f>
        <v>#REF!</v>
      </c>
      <c r="Q4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3" s="252">
        <f>YEAR(O403)</f>
        <v>2018</v>
      </c>
      <c r="S403" s="252" t="str">
        <f>IF(MONTH(O403)=1,"JANVIER",IF(MONTH(O403)=2,"FEVRIER",IF(MONTH(O403)=3,"MARS",IF(MONTH(O403)=4,"AVRIL",IF(MONTH(O403)=5,"MAI",IF(MONTH(O403)=6,"JUIN",IF(MONTH(O403)=7,"JUILLET",IF(MONTH(O403)=8,"AOUT",IF(MONTH(O403)=9,"SEPTEMBRE",IF(MONTH(O403)=10,"OCTOBRE",IF(MONTH(4)=11,"NOVEMBRE",IF(MONTH(#REF!)=12,"DECEMBRE"))))))))))))</f>
        <v>JUILLET</v>
      </c>
      <c r="T403" s="252" t="e">
        <f>YEAR(#REF!)</f>
        <v>#REF!</v>
      </c>
      <c r="U4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3" s="222" t="s">
        <v>27</v>
      </c>
      <c r="W403" s="222" t="s">
        <v>27</v>
      </c>
      <c r="X403" s="25"/>
      <c r="Y403" s="407"/>
      <c r="Z403" s="190"/>
      <c r="AA403" s="190"/>
      <c r="GA403" s="68"/>
    </row>
    <row r="404" spans="1:183" s="67" customFormat="1" ht="82.5" customHeight="1" x14ac:dyDescent="0.35">
      <c r="A404" s="67" t="s">
        <v>2495</v>
      </c>
      <c r="B404" s="255" t="s">
        <v>351</v>
      </c>
      <c r="C404" s="405" t="s">
        <v>50</v>
      </c>
      <c r="D404" s="406" t="s">
        <v>51</v>
      </c>
      <c r="E404" s="14" t="s">
        <v>735</v>
      </c>
      <c r="F404" s="25" t="s">
        <v>375</v>
      </c>
      <c r="G404" s="264">
        <v>1751497</v>
      </c>
      <c r="H404" s="389">
        <v>1749531.6</v>
      </c>
      <c r="I404" s="277">
        <v>0.74999999999999989</v>
      </c>
      <c r="J404" s="250">
        <v>1115326.3899999999</v>
      </c>
      <c r="K404" s="250">
        <v>196822.31</v>
      </c>
      <c r="L404" s="250">
        <v>0</v>
      </c>
      <c r="M404" s="250">
        <v>0</v>
      </c>
      <c r="N404" s="264">
        <v>437382.9</v>
      </c>
      <c r="O404" s="11">
        <v>43374</v>
      </c>
      <c r="P404" s="252" t="e">
        <f>YEAR(#REF!)</f>
        <v>#REF!</v>
      </c>
      <c r="Q4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4" s="252">
        <f>YEAR(O404)</f>
        <v>2018</v>
      </c>
      <c r="S404" s="252" t="str">
        <f>IF(MONTH(O404)=1,"JANVIER",IF(MONTH(O404)=2,"FEVRIER",IF(MONTH(O404)=3,"MARS",IF(MONTH(O404)=4,"AVRIL",IF(MONTH(O404)=5,"MAI",IF(MONTH(O404)=6,"JUIN",IF(MONTH(O404)=7,"JUILLET",IF(MONTH(O404)=8,"AOUT",IF(MONTH(O404)=9,"SEPTEMBRE",IF(MONTH(O404)=10,"OCTOBRE",IF(MONTH(4)=11,"NOVEMBRE",IF(MONTH(#REF!)=12,"DECEMBRE"))))))))))))</f>
        <v>OCTOBRE</v>
      </c>
      <c r="T404" s="252" t="e">
        <f>YEAR(#REF!)</f>
        <v>#REF!</v>
      </c>
      <c r="U4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4" s="252" t="e">
        <f>YEAR(#REF!)</f>
        <v>#REF!</v>
      </c>
      <c r="W4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04" s="25"/>
      <c r="Y404" s="407"/>
      <c r="Z404" s="190"/>
      <c r="AA404" s="190"/>
      <c r="GA404" s="68"/>
    </row>
    <row r="405" spans="1:183" s="67" customFormat="1" ht="68.150000000000006" customHeight="1" x14ac:dyDescent="0.35">
      <c r="A405" s="67" t="s">
        <v>2495</v>
      </c>
      <c r="B405" s="255" t="s">
        <v>351</v>
      </c>
      <c r="C405" s="405" t="s">
        <v>50</v>
      </c>
      <c r="D405" s="406" t="s">
        <v>51</v>
      </c>
      <c r="E405" s="14" t="s">
        <v>736</v>
      </c>
      <c r="F405" s="12" t="s">
        <v>737</v>
      </c>
      <c r="G405" s="264">
        <v>369608.4</v>
      </c>
      <c r="H405" s="250">
        <v>352908.4</v>
      </c>
      <c r="I405" s="277">
        <v>0.67430950920975519</v>
      </c>
      <c r="J405" s="264">
        <v>202274.06</v>
      </c>
      <c r="K405" s="264">
        <v>35695.43</v>
      </c>
      <c r="L405" s="264">
        <v>0</v>
      </c>
      <c r="M405" s="250">
        <v>0</v>
      </c>
      <c r="N405" s="264">
        <v>114938.91</v>
      </c>
      <c r="O405" s="11">
        <v>43402</v>
      </c>
      <c r="P405" s="252" t="e">
        <f>YEAR(#REF!)</f>
        <v>#REF!</v>
      </c>
      <c r="Q4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5" s="252">
        <f>YEAR(O405)</f>
        <v>2018</v>
      </c>
      <c r="S405" s="252" t="str">
        <f>IF(MONTH(O405)=1,"JANVIER",IF(MONTH(O405)=2,"FEVRIER",IF(MONTH(O405)=3,"MARS",IF(MONTH(O405)=4,"AVRIL",IF(MONTH(O405)=5,"MAI",IF(MONTH(O405)=6,"JUIN",IF(MONTH(O405)=7,"JUILLET",IF(MONTH(O405)=8,"AOUT",IF(MONTH(O405)=9,"SEPTEMBRE",IF(MONTH(O405)=10,"OCTOBRE",IF(MONTH(4)=11,"NOVEMBRE",IF(MONTH(#REF!)=12,"DECEMBRE"))))))))))))</f>
        <v>OCTOBRE</v>
      </c>
      <c r="T405" s="252" t="e">
        <f>YEAR(#REF!)</f>
        <v>#REF!</v>
      </c>
      <c r="U4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5" s="232" t="e">
        <f>YEAR(#REF!)</f>
        <v>#REF!</v>
      </c>
      <c r="W40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05" s="25"/>
      <c r="Y405" s="407"/>
      <c r="Z405" s="190"/>
      <c r="AA405" s="190"/>
      <c r="GA405" s="68"/>
    </row>
    <row r="406" spans="1:183" s="67" customFormat="1" ht="62.15" customHeight="1" x14ac:dyDescent="0.35">
      <c r="A406" s="67" t="s">
        <v>2495</v>
      </c>
      <c r="B406" s="255" t="s">
        <v>351</v>
      </c>
      <c r="C406" s="405" t="s">
        <v>50</v>
      </c>
      <c r="D406" s="406" t="s">
        <v>51</v>
      </c>
      <c r="E406" s="44" t="s">
        <v>738</v>
      </c>
      <c r="F406" s="45" t="s">
        <v>739</v>
      </c>
      <c r="G406" s="434">
        <v>137045.01</v>
      </c>
      <c r="H406" s="447">
        <v>100287.11</v>
      </c>
      <c r="I406" s="443">
        <v>0.62961152235815743</v>
      </c>
      <c r="J406" s="434">
        <v>50470.45</v>
      </c>
      <c r="K406" s="434">
        <v>0</v>
      </c>
      <c r="L406" s="434">
        <v>12671.47</v>
      </c>
      <c r="M406" s="434">
        <v>0</v>
      </c>
      <c r="N406" s="434">
        <v>37145.19</v>
      </c>
      <c r="O406" s="11">
        <v>43223</v>
      </c>
      <c r="P406" s="252" t="e">
        <f>YEAR(#REF!)</f>
        <v>#REF!</v>
      </c>
      <c r="Q4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6" s="252">
        <f>YEAR(O406)</f>
        <v>2018</v>
      </c>
      <c r="S406" s="252" t="str">
        <f>IF(MONTH(O406)=1,"JANVIER",IF(MONTH(O406)=2,"FEVRIER",IF(MONTH(O406)=3,"MARS",IF(MONTH(O406)=4,"AVRIL",IF(MONTH(O406)=5,"MAI",IF(MONTH(O406)=6,"JUIN",IF(MONTH(O406)=7,"JUILLET",IF(MONTH(O406)=8,"AOUT",IF(MONTH(O406)=9,"SEPTEMBRE",IF(MONTH(O406)=10,"OCTOBRE",IF(MONTH(4)=11,"NOVEMBRE",IF(MONTH(#REF!)=12,"DECEMBRE"))))))))))))</f>
        <v>MAI</v>
      </c>
      <c r="T406" s="252" t="e">
        <f>YEAR(#REF!)</f>
        <v>#REF!</v>
      </c>
      <c r="U4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6" s="317" t="s">
        <v>27</v>
      </c>
      <c r="W406" s="317" t="s">
        <v>27</v>
      </c>
      <c r="X406" s="439"/>
      <c r="Y406" s="407"/>
      <c r="Z406" s="190"/>
      <c r="AA406" s="190"/>
      <c r="GA406" s="68"/>
    </row>
    <row r="407" spans="1:183" s="67" customFormat="1" ht="69.650000000000006" customHeight="1" x14ac:dyDescent="0.35">
      <c r="A407" s="67" t="s">
        <v>2495</v>
      </c>
      <c r="B407" s="255" t="s">
        <v>351</v>
      </c>
      <c r="C407" s="405" t="s">
        <v>50</v>
      </c>
      <c r="D407" s="406" t="s">
        <v>51</v>
      </c>
      <c r="E407" s="44" t="s">
        <v>740</v>
      </c>
      <c r="F407" s="12" t="s">
        <v>504</v>
      </c>
      <c r="G407" s="15">
        <v>406253.3</v>
      </c>
      <c r="H407" s="447">
        <v>340385.7</v>
      </c>
      <c r="I407" s="443">
        <v>0.68750787709354422</v>
      </c>
      <c r="J407" s="434">
        <v>198915.17</v>
      </c>
      <c r="K407" s="434">
        <v>35102.68</v>
      </c>
      <c r="L407" s="434">
        <v>0</v>
      </c>
      <c r="M407" s="434">
        <v>0</v>
      </c>
      <c r="N407" s="434">
        <v>106367.85</v>
      </c>
      <c r="O407" s="430">
        <v>43255</v>
      </c>
      <c r="P407" s="252" t="e">
        <f>YEAR(#REF!)</f>
        <v>#REF!</v>
      </c>
      <c r="Q4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7" s="252">
        <f>YEAR(O407)</f>
        <v>2018</v>
      </c>
      <c r="S407" s="252" t="str">
        <f>IF(MONTH(O407)=1,"JANVIER",IF(MONTH(O407)=2,"FEVRIER",IF(MONTH(O407)=3,"MARS",IF(MONTH(O407)=4,"AVRIL",IF(MONTH(O407)=5,"MAI",IF(MONTH(O407)=6,"JUIN",IF(MONTH(O407)=7,"JUILLET",IF(MONTH(O407)=8,"AOUT",IF(MONTH(O407)=9,"SEPTEMBRE",IF(MONTH(O407)=10,"OCTOBRE",IF(MONTH(4)=11,"NOVEMBRE",IF(MONTH(#REF!)=12,"DECEMBRE"))))))))))))</f>
        <v>JUIN</v>
      </c>
      <c r="T407" s="252" t="e">
        <f>YEAR(#REF!)</f>
        <v>#REF!</v>
      </c>
      <c r="U4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7" s="232" t="e">
        <f>YEAR(#REF!)</f>
        <v>#REF!</v>
      </c>
      <c r="W40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07" s="439"/>
      <c r="Y407" s="407"/>
      <c r="Z407" s="190"/>
      <c r="AA407" s="190"/>
      <c r="GA407" s="68"/>
    </row>
    <row r="408" spans="1:183" s="215" customFormat="1" ht="69" customHeight="1" x14ac:dyDescent="0.35">
      <c r="A408" s="67" t="s">
        <v>2495</v>
      </c>
      <c r="B408" s="255" t="s">
        <v>351</v>
      </c>
      <c r="C408" s="405" t="s">
        <v>50</v>
      </c>
      <c r="D408" s="406" t="s">
        <v>51</v>
      </c>
      <c r="E408" s="44" t="s">
        <v>741</v>
      </c>
      <c r="F408" s="25" t="s">
        <v>686</v>
      </c>
      <c r="G408" s="15">
        <v>10488</v>
      </c>
      <c r="H408" s="447">
        <v>10488</v>
      </c>
      <c r="I408" s="443">
        <v>0.75</v>
      </c>
      <c r="J408" s="418">
        <v>6686.1</v>
      </c>
      <c r="K408" s="434">
        <v>1179.9000000000001</v>
      </c>
      <c r="L408" s="418">
        <v>0</v>
      </c>
      <c r="M408" s="434">
        <v>0</v>
      </c>
      <c r="N408" s="434">
        <v>2622</v>
      </c>
      <c r="O408" s="205"/>
      <c r="P408" s="252" t="e">
        <f>YEAR(#REF!)</f>
        <v>#REF!</v>
      </c>
      <c r="Q4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8" s="252">
        <f>YEAR(O408)</f>
        <v>1900</v>
      </c>
      <c r="S408" s="252" t="str">
        <f>IF(MONTH(O408)=1,"JANVIER",IF(MONTH(O408)=2,"FEVRIER",IF(MONTH(O408)=3,"MARS",IF(MONTH(O408)=4,"AVRIL",IF(MONTH(O408)=5,"MAI",IF(MONTH(O408)=6,"JUIN",IF(MONTH(O408)=7,"JUILLET",IF(MONTH(O408)=8,"AOUT",IF(MONTH(O408)=9,"SEPTEMBRE",IF(MONTH(O408)=10,"OCTOBRE",IF(MONTH(4)=11,"NOVEMBRE",IF(MONTH(#REF!)=12,"DECEMBRE"))))))))))))</f>
        <v>JANVIER</v>
      </c>
      <c r="T408" s="252" t="e">
        <f>YEAR(#REF!)</f>
        <v>#REF!</v>
      </c>
      <c r="U4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8" s="317" t="s">
        <v>27</v>
      </c>
      <c r="W408" s="317" t="s">
        <v>27</v>
      </c>
      <c r="X408" s="439"/>
      <c r="Y408" s="407"/>
      <c r="Z408" s="190"/>
      <c r="AA408" s="190"/>
      <c r="GA408" s="204"/>
    </row>
    <row r="409" spans="1:183" s="67" customFormat="1" ht="48.65" customHeight="1" x14ac:dyDescent="0.35">
      <c r="A409" s="67" t="s">
        <v>2495</v>
      </c>
      <c r="B409" s="255" t="s">
        <v>351</v>
      </c>
      <c r="C409" s="405" t="s">
        <v>50</v>
      </c>
      <c r="D409" s="406" t="s">
        <v>51</v>
      </c>
      <c r="E409" s="14" t="s">
        <v>742</v>
      </c>
      <c r="F409" s="368" t="s">
        <v>397</v>
      </c>
      <c r="G409" s="15">
        <v>76524.850000000006</v>
      </c>
      <c r="H409" s="389">
        <v>51495.8</v>
      </c>
      <c r="I409" s="277">
        <v>0.49999999999999994</v>
      </c>
      <c r="J409" s="264">
        <v>21885.71</v>
      </c>
      <c r="K409" s="15">
        <v>3862.19</v>
      </c>
      <c r="L409" s="264">
        <v>0</v>
      </c>
      <c r="M409" s="15">
        <v>0</v>
      </c>
      <c r="N409" s="15">
        <v>25747.9</v>
      </c>
      <c r="O409" s="11">
        <v>42867</v>
      </c>
      <c r="P409" s="252" t="e">
        <f>YEAR(#REF!)</f>
        <v>#REF!</v>
      </c>
      <c r="Q4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09" s="252">
        <f>YEAR(O409)</f>
        <v>2017</v>
      </c>
      <c r="S409" s="252" t="str">
        <f>IF(MONTH(O409)=1,"JANVIER",IF(MONTH(O409)=2,"FEVRIER",IF(MONTH(O409)=3,"MARS",IF(MONTH(O409)=4,"AVRIL",IF(MONTH(O409)=5,"MAI",IF(MONTH(O409)=6,"JUIN",IF(MONTH(O409)=7,"JUILLET",IF(MONTH(O409)=8,"AOUT",IF(MONTH(O409)=9,"SEPTEMBRE",IF(MONTH(O409)=10,"OCTOBRE",IF(MONTH(4)=11,"NOVEMBRE",IF(MONTH(#REF!)=12,"DECEMBRE"))))))))))))</f>
        <v>MAI</v>
      </c>
      <c r="T409" s="252" t="e">
        <f>YEAR(#REF!)</f>
        <v>#REF!</v>
      </c>
      <c r="U4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09" s="222" t="s">
        <v>27</v>
      </c>
      <c r="W409" s="222" t="s">
        <v>27</v>
      </c>
      <c r="X409" s="368"/>
      <c r="Y409" s="407"/>
      <c r="Z409" s="190"/>
      <c r="AA409" s="190"/>
      <c r="GA409" s="68"/>
    </row>
    <row r="410" spans="1:183" s="67" customFormat="1" ht="48.65" customHeight="1" x14ac:dyDescent="0.35">
      <c r="A410" s="67" t="s">
        <v>2495</v>
      </c>
      <c r="B410" s="255" t="s">
        <v>351</v>
      </c>
      <c r="C410" s="405" t="s">
        <v>50</v>
      </c>
      <c r="D410" s="406" t="s">
        <v>51</v>
      </c>
      <c r="E410" s="14" t="s">
        <v>743</v>
      </c>
      <c r="F410" s="25" t="s">
        <v>397</v>
      </c>
      <c r="G410" s="448"/>
      <c r="H410" s="389">
        <v>66853.049999999988</v>
      </c>
      <c r="I410" s="277">
        <v>0.50000007479090336</v>
      </c>
      <c r="J410" s="264">
        <v>28412.55</v>
      </c>
      <c r="K410" s="15">
        <v>0</v>
      </c>
      <c r="L410" s="264">
        <v>5013.9799999999996</v>
      </c>
      <c r="M410" s="15">
        <v>0</v>
      </c>
      <c r="N410" s="15">
        <v>33426.519999999997</v>
      </c>
      <c r="O410" s="25"/>
      <c r="P410" s="252" t="e">
        <f>YEAR(#REF!)</f>
        <v>#REF!</v>
      </c>
      <c r="Q4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0" s="252">
        <f>YEAR(O410)</f>
        <v>1900</v>
      </c>
      <c r="S410" s="252" t="str">
        <f>IF(MONTH(O410)=1,"JANVIER",IF(MONTH(O410)=2,"FEVRIER",IF(MONTH(O410)=3,"MARS",IF(MONTH(O410)=4,"AVRIL",IF(MONTH(O410)=5,"MAI",IF(MONTH(O410)=6,"JUIN",IF(MONTH(O410)=7,"JUILLET",IF(MONTH(O410)=8,"AOUT",IF(MONTH(O410)=9,"SEPTEMBRE",IF(MONTH(O410)=10,"OCTOBRE",IF(MONTH(4)=11,"NOVEMBRE",IF(MONTH(#REF!)=12,"DECEMBRE"))))))))))))</f>
        <v>JANVIER</v>
      </c>
      <c r="T410" s="252" t="e">
        <f>YEAR(#REF!)</f>
        <v>#REF!</v>
      </c>
      <c r="U4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0" s="317" t="s">
        <v>27</v>
      </c>
      <c r="W410" s="317" t="s">
        <v>27</v>
      </c>
      <c r="X410" s="368"/>
      <c r="Y410" s="407"/>
      <c r="Z410" s="190"/>
      <c r="AA410" s="190"/>
      <c r="GA410" s="68"/>
    </row>
    <row r="411" spans="1:183" s="67" customFormat="1" ht="60.65" customHeight="1" x14ac:dyDescent="0.35">
      <c r="A411" s="67" t="s">
        <v>2495</v>
      </c>
      <c r="B411" s="255" t="s">
        <v>351</v>
      </c>
      <c r="C411" s="405" t="s">
        <v>50</v>
      </c>
      <c r="D411" s="406" t="s">
        <v>51</v>
      </c>
      <c r="E411" s="14" t="s">
        <v>744</v>
      </c>
      <c r="F411" s="25" t="s">
        <v>745</v>
      </c>
      <c r="G411" s="15">
        <v>96218.44</v>
      </c>
      <c r="H411" s="389">
        <v>82000</v>
      </c>
      <c r="I411" s="277">
        <v>0.75</v>
      </c>
      <c r="J411" s="15">
        <v>46350.5</v>
      </c>
      <c r="K411" s="15">
        <v>0</v>
      </c>
      <c r="L411" s="15">
        <v>8179.5</v>
      </c>
      <c r="M411" s="15">
        <v>6970</v>
      </c>
      <c r="N411" s="15">
        <v>20500</v>
      </c>
      <c r="O411" s="25"/>
      <c r="P411" s="252" t="e">
        <f>YEAR(#REF!)</f>
        <v>#REF!</v>
      </c>
      <c r="Q4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1" s="252">
        <f>YEAR(O411)</f>
        <v>1900</v>
      </c>
      <c r="S411" s="252" t="str">
        <f>IF(MONTH(O411)=1,"JANVIER",IF(MONTH(O411)=2,"FEVRIER",IF(MONTH(O411)=3,"MARS",IF(MONTH(O411)=4,"AVRIL",IF(MONTH(O411)=5,"MAI",IF(MONTH(O411)=6,"JUIN",IF(MONTH(O411)=7,"JUILLET",IF(MONTH(O411)=8,"AOUT",IF(MONTH(O411)=9,"SEPTEMBRE",IF(MONTH(O411)=10,"OCTOBRE",IF(MONTH(4)=11,"NOVEMBRE",IF(MONTH(#REF!)=12,"DECEMBRE"))))))))))))</f>
        <v>JANVIER</v>
      </c>
      <c r="T411" s="252" t="e">
        <f>YEAR(#REF!)</f>
        <v>#REF!</v>
      </c>
      <c r="U4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1" s="222" t="s">
        <v>27</v>
      </c>
      <c r="W411" s="222" t="s">
        <v>27</v>
      </c>
      <c r="X411" s="368"/>
      <c r="Y411" s="407"/>
      <c r="Z411" s="190"/>
      <c r="AA411" s="190"/>
      <c r="GA411" s="68"/>
    </row>
    <row r="412" spans="1:183" s="67" customFormat="1" ht="68.400000000000006" customHeight="1" x14ac:dyDescent="0.35">
      <c r="A412" s="67" t="s">
        <v>2495</v>
      </c>
      <c r="B412" s="341" t="s">
        <v>351</v>
      </c>
      <c r="C412" s="405" t="s">
        <v>50</v>
      </c>
      <c r="D412" s="406" t="s">
        <v>51</v>
      </c>
      <c r="E412" s="14" t="s">
        <v>746</v>
      </c>
      <c r="F412" s="12" t="s">
        <v>747</v>
      </c>
      <c r="G412" s="264">
        <v>1153093.05</v>
      </c>
      <c r="H412" s="389">
        <v>986899.2</v>
      </c>
      <c r="I412" s="277">
        <v>0.73336089440542662</v>
      </c>
      <c r="J412" s="264">
        <v>577237.36</v>
      </c>
      <c r="K412" s="264">
        <v>101865.42</v>
      </c>
      <c r="L412" s="31">
        <v>44650.5</v>
      </c>
      <c r="M412" s="250">
        <v>0</v>
      </c>
      <c r="N412" s="264">
        <v>263145.92</v>
      </c>
      <c r="O412" s="11">
        <v>43312</v>
      </c>
      <c r="P412" s="252" t="e">
        <f>YEAR(#REF!)</f>
        <v>#REF!</v>
      </c>
      <c r="Q4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2" s="252">
        <f>YEAR(O412)</f>
        <v>2018</v>
      </c>
      <c r="S412" s="252" t="str">
        <f>IF(MONTH(O412)=1,"JANVIER",IF(MONTH(O412)=2,"FEVRIER",IF(MONTH(O412)=3,"MARS",IF(MONTH(O412)=4,"AVRIL",IF(MONTH(O412)=5,"MAI",IF(MONTH(O412)=6,"JUIN",IF(MONTH(O412)=7,"JUILLET",IF(MONTH(O412)=8,"AOUT",IF(MONTH(O412)=9,"SEPTEMBRE",IF(MONTH(O412)=10,"OCTOBRE",IF(MONTH(4)=11,"NOVEMBRE",IF(MONTH(#REF!)=12,"DECEMBRE"))))))))))))</f>
        <v>JUILLET</v>
      </c>
      <c r="T412" s="252" t="e">
        <f>YEAR(#REF!)</f>
        <v>#REF!</v>
      </c>
      <c r="U4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2" s="252" t="e">
        <f>YEAR(#REF!)</f>
        <v>#REF!</v>
      </c>
      <c r="W4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12" s="25"/>
      <c r="Y412" s="407"/>
      <c r="Z412" s="190"/>
      <c r="AA412" s="190"/>
      <c r="GA412" s="68"/>
    </row>
    <row r="413" spans="1:183" s="67" customFormat="1" ht="48.65" customHeight="1" x14ac:dyDescent="0.35">
      <c r="A413" s="67" t="s">
        <v>2495</v>
      </c>
      <c r="B413" s="255" t="s">
        <v>351</v>
      </c>
      <c r="C413" s="405" t="s">
        <v>50</v>
      </c>
      <c r="D413" s="406" t="s">
        <v>51</v>
      </c>
      <c r="E413" s="14" t="s">
        <v>748</v>
      </c>
      <c r="F413" s="25" t="s">
        <v>749</v>
      </c>
      <c r="G413" s="15">
        <v>104075</v>
      </c>
      <c r="H413" s="389">
        <v>68275</v>
      </c>
      <c r="I413" s="277">
        <v>0.69320761625778105</v>
      </c>
      <c r="J413" s="264">
        <v>40229.43</v>
      </c>
      <c r="K413" s="15">
        <v>0</v>
      </c>
      <c r="L413" s="264">
        <v>7099.32</v>
      </c>
      <c r="M413" s="15">
        <v>0</v>
      </c>
      <c r="N413" s="15">
        <v>20946.25</v>
      </c>
      <c r="O413" s="205"/>
      <c r="P413" s="252" t="e">
        <f>YEAR(#REF!)</f>
        <v>#REF!</v>
      </c>
      <c r="Q4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3" s="252">
        <f>YEAR(O413)</f>
        <v>1900</v>
      </c>
      <c r="S413" s="252" t="str">
        <f>IF(MONTH(O413)=1,"JANVIER",IF(MONTH(O413)=2,"FEVRIER",IF(MONTH(O413)=3,"MARS",IF(MONTH(O413)=4,"AVRIL",IF(MONTH(O413)=5,"MAI",IF(MONTH(O413)=6,"JUIN",IF(MONTH(O413)=7,"JUILLET",IF(MONTH(O413)=8,"AOUT",IF(MONTH(O413)=9,"SEPTEMBRE",IF(MONTH(O413)=10,"OCTOBRE",IF(MONTH(4)=11,"NOVEMBRE",IF(MONTH(#REF!)=12,"DECEMBRE"))))))))))))</f>
        <v>JANVIER</v>
      </c>
      <c r="T413" s="252" t="e">
        <f>YEAR(#REF!)</f>
        <v>#REF!</v>
      </c>
      <c r="U4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3" s="222" t="s">
        <v>27</v>
      </c>
      <c r="W413" s="222" t="s">
        <v>27</v>
      </c>
      <c r="X413" s="368"/>
      <c r="Y413" s="407"/>
      <c r="Z413" s="190"/>
      <c r="AA413" s="190"/>
      <c r="GA413" s="68"/>
    </row>
    <row r="414" spans="1:183" s="67" customFormat="1" ht="48.65" customHeight="1" x14ac:dyDescent="0.35">
      <c r="A414" s="67" t="s">
        <v>2495</v>
      </c>
      <c r="B414" s="255" t="s">
        <v>351</v>
      </c>
      <c r="C414" s="405" t="s">
        <v>50</v>
      </c>
      <c r="D414" s="406" t="s">
        <v>51</v>
      </c>
      <c r="E414" s="14" t="s">
        <v>750</v>
      </c>
      <c r="F414" s="25" t="s">
        <v>375</v>
      </c>
      <c r="G414" s="15">
        <v>31500</v>
      </c>
      <c r="H414" s="389">
        <v>31500</v>
      </c>
      <c r="I414" s="277">
        <v>0.75</v>
      </c>
      <c r="J414" s="15">
        <v>20081.25</v>
      </c>
      <c r="K414" s="15">
        <v>0</v>
      </c>
      <c r="L414" s="15">
        <v>3543.75</v>
      </c>
      <c r="M414" s="15">
        <v>0</v>
      </c>
      <c r="N414" s="15">
        <v>7875</v>
      </c>
      <c r="O414" s="11">
        <v>43165</v>
      </c>
      <c r="P414" s="252" t="e">
        <f>YEAR(#REF!)</f>
        <v>#REF!</v>
      </c>
      <c r="Q4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4" s="252">
        <f>YEAR(O414)</f>
        <v>2018</v>
      </c>
      <c r="S414" s="252" t="str">
        <f>IF(MONTH(O414)=1,"JANVIER",IF(MONTH(O414)=2,"FEVRIER",IF(MONTH(O414)=3,"MARS",IF(MONTH(O414)=4,"AVRIL",IF(MONTH(O414)=5,"MAI",IF(MONTH(O414)=6,"JUIN",IF(MONTH(O414)=7,"JUILLET",IF(MONTH(O414)=8,"AOUT",IF(MONTH(O414)=9,"SEPTEMBRE",IF(MONTH(O414)=10,"OCTOBRE",IF(MONTH(4)=11,"NOVEMBRE",IF(MONTH(#REF!)=12,"DECEMBRE"))))))))))))</f>
        <v>MARS</v>
      </c>
      <c r="T414" s="252" t="e">
        <f>YEAR(#REF!)</f>
        <v>#REF!</v>
      </c>
      <c r="U4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4" s="222" t="s">
        <v>27</v>
      </c>
      <c r="W414" s="222" t="s">
        <v>27</v>
      </c>
      <c r="X414" s="368"/>
      <c r="Y414" s="407"/>
      <c r="Z414" s="190"/>
      <c r="AA414" s="190"/>
      <c r="GA414" s="68"/>
    </row>
    <row r="415" spans="1:183" s="67" customFormat="1" ht="48.65" customHeight="1" x14ac:dyDescent="0.35">
      <c r="A415" s="67" t="s">
        <v>2495</v>
      </c>
      <c r="B415" s="255" t="s">
        <v>351</v>
      </c>
      <c r="C415" s="405" t="s">
        <v>50</v>
      </c>
      <c r="D415" s="406" t="s">
        <v>51</v>
      </c>
      <c r="E415" s="14" t="s">
        <v>751</v>
      </c>
      <c r="F415" s="25" t="s">
        <v>752</v>
      </c>
      <c r="G415" s="15">
        <v>9100</v>
      </c>
      <c r="H415" s="389">
        <v>6237</v>
      </c>
      <c r="I415" s="277">
        <v>0.65</v>
      </c>
      <c r="J415" s="264">
        <v>3445.94</v>
      </c>
      <c r="K415" s="15">
        <v>0</v>
      </c>
      <c r="L415" s="264">
        <v>608.11</v>
      </c>
      <c r="M415" s="15">
        <v>0</v>
      </c>
      <c r="N415" s="15">
        <v>2182.9499999999998</v>
      </c>
      <c r="O415" s="25"/>
      <c r="P415" s="252" t="e">
        <f>YEAR(#REF!)</f>
        <v>#REF!</v>
      </c>
      <c r="Q4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5" s="252">
        <f>YEAR(O415)</f>
        <v>1900</v>
      </c>
      <c r="S415" s="252" t="str">
        <f>IF(MONTH(O415)=1,"JANVIER",IF(MONTH(O415)=2,"FEVRIER",IF(MONTH(O415)=3,"MARS",IF(MONTH(O415)=4,"AVRIL",IF(MONTH(O415)=5,"MAI",IF(MONTH(O415)=6,"JUIN",IF(MONTH(O415)=7,"JUILLET",IF(MONTH(O415)=8,"AOUT",IF(MONTH(O415)=9,"SEPTEMBRE",IF(MONTH(O415)=10,"OCTOBRE",IF(MONTH(4)=11,"NOVEMBRE",IF(MONTH(#REF!)=12,"DECEMBRE"))))))))))))</f>
        <v>JANVIER</v>
      </c>
      <c r="T415" s="252" t="e">
        <f>YEAR(#REF!)</f>
        <v>#REF!</v>
      </c>
      <c r="U4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5" s="317" t="s">
        <v>27</v>
      </c>
      <c r="W415" s="317" t="s">
        <v>27</v>
      </c>
      <c r="X415" s="368"/>
      <c r="Y415" s="407"/>
      <c r="Z415" s="190"/>
      <c r="AA415" s="190"/>
      <c r="GA415" s="68"/>
    </row>
    <row r="416" spans="1:183" s="67" customFormat="1" ht="60.65" customHeight="1" x14ac:dyDescent="0.35">
      <c r="A416" s="67" t="s">
        <v>2495</v>
      </c>
      <c r="B416" s="255" t="s">
        <v>351</v>
      </c>
      <c r="C416" s="405" t="s">
        <v>50</v>
      </c>
      <c r="D416" s="406" t="s">
        <v>51</v>
      </c>
      <c r="E416" s="14" t="s">
        <v>753</v>
      </c>
      <c r="F416" s="25" t="s">
        <v>754</v>
      </c>
      <c r="G416" s="15">
        <v>37500</v>
      </c>
      <c r="H416" s="389">
        <v>35870</v>
      </c>
      <c r="I416" s="277">
        <v>0.85</v>
      </c>
      <c r="J416" s="264">
        <v>25916.07</v>
      </c>
      <c r="K416" s="15">
        <v>4573.43</v>
      </c>
      <c r="L416" s="264">
        <v>0</v>
      </c>
      <c r="M416" s="15">
        <v>0</v>
      </c>
      <c r="N416" s="15">
        <v>5380.5</v>
      </c>
      <c r="O416" s="25"/>
      <c r="P416" s="252" t="e">
        <f>YEAR(#REF!)</f>
        <v>#REF!</v>
      </c>
      <c r="Q4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6" s="252">
        <f>YEAR(O416)</f>
        <v>1900</v>
      </c>
      <c r="S416" s="252" t="str">
        <f>IF(MONTH(O416)=1,"JANVIER",IF(MONTH(O416)=2,"FEVRIER",IF(MONTH(O416)=3,"MARS",IF(MONTH(O416)=4,"AVRIL",IF(MONTH(O416)=5,"MAI",IF(MONTH(O416)=6,"JUIN",IF(MONTH(O416)=7,"JUILLET",IF(MONTH(O416)=8,"AOUT",IF(MONTH(O416)=9,"SEPTEMBRE",IF(MONTH(O416)=10,"OCTOBRE",IF(MONTH(4)=11,"NOVEMBRE",IF(MONTH(#REF!)=12,"DECEMBRE"))))))))))))</f>
        <v>JANVIER</v>
      </c>
      <c r="T416" s="252" t="e">
        <f>YEAR(#REF!)</f>
        <v>#REF!</v>
      </c>
      <c r="U4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6" s="222" t="s">
        <v>27</v>
      </c>
      <c r="W416" s="222" t="s">
        <v>27</v>
      </c>
      <c r="X416" s="368"/>
      <c r="Y416" s="407"/>
      <c r="Z416" s="190"/>
      <c r="AA416" s="190"/>
      <c r="GA416" s="68"/>
    </row>
    <row r="417" spans="1:183" s="67" customFormat="1" ht="64.5" customHeight="1" x14ac:dyDescent="0.35">
      <c r="A417" s="67" t="s">
        <v>2495</v>
      </c>
      <c r="B417" s="255" t="s">
        <v>351</v>
      </c>
      <c r="C417" s="405" t="s">
        <v>50</v>
      </c>
      <c r="D417" s="406" t="s">
        <v>51</v>
      </c>
      <c r="E417" s="14" t="s">
        <v>755</v>
      </c>
      <c r="F417" s="51" t="s">
        <v>479</v>
      </c>
      <c r="G417" s="15">
        <v>140964.99</v>
      </c>
      <c r="H417" s="389">
        <v>80681.84</v>
      </c>
      <c r="I417" s="277">
        <v>0.65260088267694449</v>
      </c>
      <c r="J417" s="15">
        <v>44324.26</v>
      </c>
      <c r="K417" s="15">
        <v>0</v>
      </c>
      <c r="L417" s="15">
        <v>8328.7800000000007</v>
      </c>
      <c r="M417" s="15">
        <v>0</v>
      </c>
      <c r="N417" s="15">
        <v>28028.799999999999</v>
      </c>
      <c r="O417" s="11">
        <v>43223</v>
      </c>
      <c r="P417" s="252" t="e">
        <f>YEAR(#REF!)</f>
        <v>#REF!</v>
      </c>
      <c r="Q4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7" s="252">
        <f>YEAR(O417)</f>
        <v>2018</v>
      </c>
      <c r="S417" s="252" t="str">
        <f>IF(MONTH(O417)=1,"JANVIER",IF(MONTH(O417)=2,"FEVRIER",IF(MONTH(O417)=3,"MARS",IF(MONTH(O417)=4,"AVRIL",IF(MONTH(O417)=5,"MAI",IF(MONTH(O417)=6,"JUIN",IF(MONTH(O417)=7,"JUILLET",IF(MONTH(O417)=8,"AOUT",IF(MONTH(O417)=9,"SEPTEMBRE",IF(MONTH(O417)=10,"OCTOBRE",IF(MONTH(4)=11,"NOVEMBRE",IF(MONTH(#REF!)=12,"DECEMBRE"))))))))))))</f>
        <v>MAI</v>
      </c>
      <c r="T417" s="252" t="e">
        <f>YEAR(#REF!)</f>
        <v>#REF!</v>
      </c>
      <c r="U4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7" s="317" t="s">
        <v>27</v>
      </c>
      <c r="W417" s="317" t="s">
        <v>27</v>
      </c>
      <c r="X417" s="368"/>
      <c r="Y417" s="407"/>
      <c r="Z417" s="190"/>
      <c r="AA417" s="190"/>
      <c r="GA417" s="68"/>
    </row>
    <row r="418" spans="1:183" s="67" customFormat="1" ht="70.5" customHeight="1" x14ac:dyDescent="0.35">
      <c r="A418" s="67" t="s">
        <v>2495</v>
      </c>
      <c r="B418" s="255" t="s">
        <v>351</v>
      </c>
      <c r="C418" s="405" t="s">
        <v>50</v>
      </c>
      <c r="D418" s="406" t="s">
        <v>51</v>
      </c>
      <c r="E418" s="14" t="s">
        <v>756</v>
      </c>
      <c r="F418" s="12" t="s">
        <v>572</v>
      </c>
      <c r="G418" s="264">
        <v>126222.35</v>
      </c>
      <c r="H418" s="250">
        <v>101700.79000000001</v>
      </c>
      <c r="I418" s="277">
        <v>0.69329313961081329</v>
      </c>
      <c r="J418" s="264">
        <v>57759.37</v>
      </c>
      <c r="K418" s="264">
        <v>0</v>
      </c>
      <c r="L418" s="264">
        <v>12749.09</v>
      </c>
      <c r="M418" s="250">
        <v>0</v>
      </c>
      <c r="N418" s="264">
        <v>31192.33</v>
      </c>
      <c r="O418" s="11">
        <v>43427</v>
      </c>
      <c r="P418" s="252" t="e">
        <f>YEAR(#REF!)</f>
        <v>#REF!</v>
      </c>
      <c r="Q4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8" s="252">
        <f>YEAR(O418)</f>
        <v>2018</v>
      </c>
      <c r="S418" s="252" t="e">
        <f>IF(MONTH(O418)=1,"JANVIER",IF(MONTH(O418)=2,"FEVRIER",IF(MONTH(O418)=3,"MARS",IF(MONTH(O418)=4,"AVRIL",IF(MONTH(O418)=5,"MAI",IF(MONTH(O418)=6,"JUIN",IF(MONTH(O418)=7,"JUILLET",IF(MONTH(O418)=8,"AOUT",IF(MONTH(O418)=9,"SEPTEMBRE",IF(MONTH(O418)=10,"OCTOBRE",IF(MONTH(4)=11,"NOVEMBRE",IF(MONTH(#REF!)=12,"DECEMBRE"))))))))))))</f>
        <v>#REF!</v>
      </c>
      <c r="T418" s="252" t="e">
        <f>YEAR(#REF!)</f>
        <v>#REF!</v>
      </c>
      <c r="U4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8" s="317" t="s">
        <v>27</v>
      </c>
      <c r="W418" s="317" t="s">
        <v>27</v>
      </c>
      <c r="X418" s="25"/>
      <c r="Y418" s="407"/>
      <c r="Z418" s="190"/>
      <c r="AA418" s="190"/>
      <c r="GA418" s="68"/>
    </row>
    <row r="419" spans="1:183" s="67" customFormat="1" ht="81.900000000000006" customHeight="1" x14ac:dyDescent="0.35">
      <c r="A419" s="67" t="s">
        <v>2495</v>
      </c>
      <c r="B419" s="255" t="s">
        <v>351</v>
      </c>
      <c r="C419" s="405" t="s">
        <v>50</v>
      </c>
      <c r="D419" s="406" t="s">
        <v>51</v>
      </c>
      <c r="E419" s="411" t="s">
        <v>757</v>
      </c>
      <c r="F419" s="205" t="s">
        <v>758</v>
      </c>
      <c r="G419" s="318">
        <v>131450387</v>
      </c>
      <c r="H419" s="447">
        <v>99038.09</v>
      </c>
      <c r="I419" s="443">
        <v>0.66125305930273903</v>
      </c>
      <c r="J419" s="318">
        <v>54910.57</v>
      </c>
      <c r="K419" s="318">
        <v>9691.1</v>
      </c>
      <c r="L419" s="318">
        <v>887.57</v>
      </c>
      <c r="M419" s="318">
        <v>0</v>
      </c>
      <c r="N419" s="318">
        <v>33548.85</v>
      </c>
      <c r="O419" s="11">
        <v>43312</v>
      </c>
      <c r="P419" s="252" t="e">
        <f>YEAR(#REF!)</f>
        <v>#REF!</v>
      </c>
      <c r="Q4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19" s="252">
        <f>YEAR(O419)</f>
        <v>2018</v>
      </c>
      <c r="S419" s="252" t="str">
        <f>IF(MONTH(O419)=1,"JANVIER",IF(MONTH(O419)=2,"FEVRIER",IF(MONTH(O419)=3,"MARS",IF(MONTH(O419)=4,"AVRIL",IF(MONTH(O419)=5,"MAI",IF(MONTH(O419)=6,"JUIN",IF(MONTH(O419)=7,"JUILLET",IF(MONTH(O419)=8,"AOUT",IF(MONTH(O419)=9,"SEPTEMBRE",IF(MONTH(O419)=10,"OCTOBRE",IF(MONTH(4)=11,"NOVEMBRE",IF(MONTH(#REF!)=12,"DECEMBRE"))))))))))))</f>
        <v>JUILLET</v>
      </c>
      <c r="T419" s="252" t="e">
        <f>YEAR(#REF!)</f>
        <v>#REF!</v>
      </c>
      <c r="U4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19" s="222" t="s">
        <v>27</v>
      </c>
      <c r="W419" s="222" t="s">
        <v>27</v>
      </c>
      <c r="X419" s="205"/>
      <c r="Y419" s="407"/>
      <c r="Z419" s="190"/>
      <c r="AA419" s="190"/>
      <c r="GA419" s="68"/>
    </row>
    <row r="420" spans="1:183" s="67" customFormat="1" ht="48.65" customHeight="1" x14ac:dyDescent="0.35">
      <c r="A420" s="67" t="s">
        <v>2495</v>
      </c>
      <c r="B420" s="255" t="s">
        <v>351</v>
      </c>
      <c r="C420" s="405" t="s">
        <v>50</v>
      </c>
      <c r="D420" s="406" t="s">
        <v>51</v>
      </c>
      <c r="E420" s="14" t="s">
        <v>759</v>
      </c>
      <c r="F420" s="25" t="s">
        <v>524</v>
      </c>
      <c r="G420" s="15">
        <v>69750</v>
      </c>
      <c r="H420" s="389">
        <v>69750</v>
      </c>
      <c r="I420" s="277">
        <v>0.75</v>
      </c>
      <c r="J420" s="15">
        <v>44465.62</v>
      </c>
      <c r="K420" s="15">
        <v>0</v>
      </c>
      <c r="L420" s="15">
        <v>7846.88</v>
      </c>
      <c r="M420" s="15">
        <v>0</v>
      </c>
      <c r="N420" s="15">
        <v>17437.5</v>
      </c>
      <c r="O420" s="11">
        <v>42983</v>
      </c>
      <c r="P420" s="252" t="e">
        <f>YEAR(#REF!)</f>
        <v>#REF!</v>
      </c>
      <c r="Q4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0" s="252">
        <f>YEAR(O420)</f>
        <v>2017</v>
      </c>
      <c r="S420" s="252" t="str">
        <f>IF(MONTH(O420)=1,"JANVIER",IF(MONTH(O420)=2,"FEVRIER",IF(MONTH(O420)=3,"MARS",IF(MONTH(O420)=4,"AVRIL",IF(MONTH(O420)=5,"MAI",IF(MONTH(O420)=6,"JUIN",IF(MONTH(O420)=7,"JUILLET",IF(MONTH(O420)=8,"AOUT",IF(MONTH(O420)=9,"SEPTEMBRE",IF(MONTH(O420)=10,"OCTOBRE",IF(MONTH(4)=11,"NOVEMBRE",IF(MONTH(#REF!)=12,"DECEMBRE"))))))))))))</f>
        <v>SEPTEMBRE</v>
      </c>
      <c r="T420" s="252" t="e">
        <f>YEAR(#REF!)</f>
        <v>#REF!</v>
      </c>
      <c r="U4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0" s="222" t="s">
        <v>27</v>
      </c>
      <c r="W420" s="222" t="s">
        <v>27</v>
      </c>
      <c r="X420" s="368"/>
      <c r="Y420" s="407"/>
      <c r="Z420" s="190"/>
      <c r="AA420" s="190"/>
      <c r="GA420" s="68"/>
    </row>
    <row r="421" spans="1:183" s="67" customFormat="1" ht="63.65" customHeight="1" x14ac:dyDescent="0.35">
      <c r="A421" s="67" t="s">
        <v>2495</v>
      </c>
      <c r="B421" s="255" t="s">
        <v>351</v>
      </c>
      <c r="C421" s="405" t="s">
        <v>50</v>
      </c>
      <c r="D421" s="406" t="s">
        <v>51</v>
      </c>
      <c r="E421" s="14" t="s">
        <v>760</v>
      </c>
      <c r="F421" s="25" t="s">
        <v>526</v>
      </c>
      <c r="G421" s="15">
        <v>127693.9</v>
      </c>
      <c r="H421" s="389">
        <v>118675.6</v>
      </c>
      <c r="I421" s="277">
        <v>0.49999999999999994</v>
      </c>
      <c r="J421" s="15">
        <v>50437.13</v>
      </c>
      <c r="K421" s="15">
        <v>0</v>
      </c>
      <c r="L421" s="15">
        <v>8900.67</v>
      </c>
      <c r="M421" s="15">
        <v>0</v>
      </c>
      <c r="N421" s="15">
        <v>59337.8</v>
      </c>
      <c r="O421" s="25"/>
      <c r="P421" s="252" t="e">
        <f>YEAR(#REF!)</f>
        <v>#REF!</v>
      </c>
      <c r="Q4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1" s="252">
        <f>YEAR(O421)</f>
        <v>1900</v>
      </c>
      <c r="S421" s="252" t="str">
        <f>IF(MONTH(O421)=1,"JANVIER",IF(MONTH(O421)=2,"FEVRIER",IF(MONTH(O421)=3,"MARS",IF(MONTH(O421)=4,"AVRIL",IF(MONTH(O421)=5,"MAI",IF(MONTH(O421)=6,"JUIN",IF(MONTH(O421)=7,"JUILLET",IF(MONTH(O421)=8,"AOUT",IF(MONTH(O421)=9,"SEPTEMBRE",IF(MONTH(O421)=10,"OCTOBRE",IF(MONTH(4)=11,"NOVEMBRE",IF(MONTH(#REF!)=12,"DECEMBRE"))))))))))))</f>
        <v>JANVIER</v>
      </c>
      <c r="T421" s="252" t="e">
        <f>YEAR(#REF!)</f>
        <v>#REF!</v>
      </c>
      <c r="U4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1" s="222" t="s">
        <v>27</v>
      </c>
      <c r="W421" s="222" t="s">
        <v>27</v>
      </c>
      <c r="X421" s="368"/>
      <c r="Y421" s="407"/>
      <c r="Z421" s="190"/>
      <c r="AA421" s="190"/>
      <c r="GA421" s="68"/>
    </row>
    <row r="422" spans="1:183" s="67" customFormat="1" ht="70.5" customHeight="1" x14ac:dyDescent="0.35">
      <c r="A422" s="67" t="s">
        <v>2495</v>
      </c>
      <c r="B422" s="255" t="s">
        <v>351</v>
      </c>
      <c r="C422" s="405" t="s">
        <v>50</v>
      </c>
      <c r="D422" s="406" t="s">
        <v>51</v>
      </c>
      <c r="E422" s="449" t="s">
        <v>761</v>
      </c>
      <c r="F422" s="25" t="s">
        <v>762</v>
      </c>
      <c r="G422" s="286">
        <v>39481</v>
      </c>
      <c r="H422" s="389">
        <v>33881</v>
      </c>
      <c r="I422" s="277">
        <v>0.77208022195330717</v>
      </c>
      <c r="J422" s="418">
        <v>21917.119999999999</v>
      </c>
      <c r="K422" s="434">
        <v>3867.73</v>
      </c>
      <c r="L422" s="418">
        <v>374</v>
      </c>
      <c r="M422" s="434">
        <v>0</v>
      </c>
      <c r="N422" s="434">
        <v>7722.15</v>
      </c>
      <c r="O422" s="166"/>
      <c r="P422" s="252" t="e">
        <f>YEAR(#REF!)</f>
        <v>#REF!</v>
      </c>
      <c r="Q4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2" s="252">
        <f>YEAR(O422)</f>
        <v>1900</v>
      </c>
      <c r="S422" s="252" t="str">
        <f>IF(MONTH(O422)=1,"JANVIER",IF(MONTH(O422)=2,"FEVRIER",IF(MONTH(O422)=3,"MARS",IF(MONTH(O422)=4,"AVRIL",IF(MONTH(O422)=5,"MAI",IF(MONTH(O422)=6,"JUIN",IF(MONTH(O422)=7,"JUILLET",IF(MONTH(O422)=8,"AOUT",IF(MONTH(O422)=9,"SEPTEMBRE",IF(MONTH(O422)=10,"OCTOBRE",IF(MONTH(4)=11,"NOVEMBRE",IF(MONTH(#REF!)=12,"DECEMBRE"))))))))))))</f>
        <v>JANVIER</v>
      </c>
      <c r="T422" s="252" t="e">
        <f>YEAR(#REF!)</f>
        <v>#REF!</v>
      </c>
      <c r="U4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2" s="222" t="s">
        <v>27</v>
      </c>
      <c r="W422" s="222" t="s">
        <v>27</v>
      </c>
      <c r="X422" s="368"/>
      <c r="Y422" s="407"/>
      <c r="Z422" s="190"/>
      <c r="AA422" s="190"/>
      <c r="GA422" s="68"/>
    </row>
    <row r="423" spans="1:183" s="67" customFormat="1" ht="66.650000000000006" customHeight="1" x14ac:dyDescent="0.35">
      <c r="A423" s="67" t="s">
        <v>2495</v>
      </c>
      <c r="B423" s="255" t="s">
        <v>351</v>
      </c>
      <c r="C423" s="405" t="s">
        <v>50</v>
      </c>
      <c r="D423" s="406" t="s">
        <v>51</v>
      </c>
      <c r="E423" s="14" t="s">
        <v>763</v>
      </c>
      <c r="F423" s="25" t="s">
        <v>764</v>
      </c>
      <c r="G423" s="15">
        <v>56840</v>
      </c>
      <c r="H423" s="389">
        <v>55256</v>
      </c>
      <c r="I423" s="277">
        <v>0.6975242507600985</v>
      </c>
      <c r="J423" s="264">
        <v>32761.040000000001</v>
      </c>
      <c r="K423" s="15">
        <v>0</v>
      </c>
      <c r="L423" s="264">
        <v>6529.36</v>
      </c>
      <c r="M423" s="15">
        <v>0</v>
      </c>
      <c r="N423" s="15">
        <v>15965.6</v>
      </c>
      <c r="O423" s="519"/>
      <c r="P423" s="252" t="e">
        <f>YEAR(#REF!)</f>
        <v>#REF!</v>
      </c>
      <c r="Q4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3" s="252">
        <f>YEAR(O423)</f>
        <v>1900</v>
      </c>
      <c r="S423" s="252" t="str">
        <f>IF(MONTH(O423)=1,"JANVIER",IF(MONTH(O423)=2,"FEVRIER",IF(MONTH(O423)=3,"MARS",IF(MONTH(O423)=4,"AVRIL",IF(MONTH(O423)=5,"MAI",IF(MONTH(O423)=6,"JUIN",IF(MONTH(O423)=7,"JUILLET",IF(MONTH(O423)=8,"AOUT",IF(MONTH(O423)=9,"SEPTEMBRE",IF(MONTH(O423)=10,"OCTOBRE",IF(MONTH(4)=11,"NOVEMBRE",IF(MONTH(#REF!)=12,"DECEMBRE"))))))))))))</f>
        <v>JANVIER</v>
      </c>
      <c r="T423" s="252" t="e">
        <f>YEAR(#REF!)</f>
        <v>#REF!</v>
      </c>
      <c r="U4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3" s="317" t="s">
        <v>27</v>
      </c>
      <c r="W423" s="317" t="s">
        <v>27</v>
      </c>
      <c r="X423" s="368"/>
      <c r="Y423" s="407"/>
      <c r="Z423" s="190"/>
      <c r="AA423" s="190"/>
      <c r="GA423" s="68"/>
    </row>
    <row r="424" spans="1:183" s="67" customFormat="1" ht="72.900000000000006" customHeight="1" x14ac:dyDescent="0.35">
      <c r="A424" s="67" t="s">
        <v>2495</v>
      </c>
      <c r="B424" s="255" t="s">
        <v>351</v>
      </c>
      <c r="C424" s="405" t="s">
        <v>50</v>
      </c>
      <c r="D424" s="406" t="s">
        <v>51</v>
      </c>
      <c r="E424" s="14" t="s">
        <v>765</v>
      </c>
      <c r="F424" s="25" t="s">
        <v>766</v>
      </c>
      <c r="G424" s="15">
        <v>119797</v>
      </c>
      <c r="H424" s="389">
        <v>115190</v>
      </c>
      <c r="I424" s="277">
        <v>0.75599010330757876</v>
      </c>
      <c r="J424" s="264">
        <v>67440.67</v>
      </c>
      <c r="K424" s="15">
        <v>0</v>
      </c>
      <c r="L424" s="264">
        <v>19641.830000000002</v>
      </c>
      <c r="M424" s="15">
        <v>0</v>
      </c>
      <c r="N424" s="15">
        <v>28107.5</v>
      </c>
      <c r="O424" s="25"/>
      <c r="P424" s="252" t="e">
        <f>YEAR(#REF!)</f>
        <v>#REF!</v>
      </c>
      <c r="Q4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4" s="252">
        <f>YEAR(O424)</f>
        <v>1900</v>
      </c>
      <c r="S424" s="252" t="str">
        <f>IF(MONTH(O424)=1,"JANVIER",IF(MONTH(O424)=2,"FEVRIER",IF(MONTH(O424)=3,"MARS",IF(MONTH(O424)=4,"AVRIL",IF(MONTH(O424)=5,"MAI",IF(MONTH(O424)=6,"JUIN",IF(MONTH(O424)=7,"JUILLET",IF(MONTH(O424)=8,"AOUT",IF(MONTH(O424)=9,"SEPTEMBRE",IF(MONTH(O424)=10,"OCTOBRE",IF(MONTH(4)=11,"NOVEMBRE",IF(MONTH(#REF!)=12,"DECEMBRE"))))))))))))</f>
        <v>JANVIER</v>
      </c>
      <c r="T424" s="252" t="e">
        <f>YEAR(#REF!)</f>
        <v>#REF!</v>
      </c>
      <c r="U4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4" s="317" t="s">
        <v>27</v>
      </c>
      <c r="W424" s="317" t="s">
        <v>27</v>
      </c>
      <c r="X424" s="436"/>
      <c r="Y424" s="407"/>
      <c r="Z424" s="190"/>
      <c r="AA424" s="190"/>
      <c r="GA424" s="68"/>
    </row>
    <row r="425" spans="1:183" s="67" customFormat="1" ht="62.4" customHeight="1" x14ac:dyDescent="0.35">
      <c r="A425" s="67" t="s">
        <v>2495</v>
      </c>
      <c r="B425" s="255" t="s">
        <v>351</v>
      </c>
      <c r="C425" s="405" t="s">
        <v>50</v>
      </c>
      <c r="D425" s="406" t="s">
        <v>51</v>
      </c>
      <c r="E425" s="14" t="s">
        <v>767</v>
      </c>
      <c r="F425" s="25" t="s">
        <v>603</v>
      </c>
      <c r="G425" s="15">
        <v>76339.399999999994</v>
      </c>
      <c r="H425" s="389">
        <v>70838.899999999994</v>
      </c>
      <c r="I425" s="277">
        <v>0.6563646527543483</v>
      </c>
      <c r="J425" s="15">
        <v>39521.72</v>
      </c>
      <c r="K425" s="15">
        <v>0</v>
      </c>
      <c r="L425" s="15">
        <v>6974.43</v>
      </c>
      <c r="M425" s="15">
        <v>0</v>
      </c>
      <c r="N425" s="15">
        <v>24342.75</v>
      </c>
      <c r="O425" s="25"/>
      <c r="P425" s="252" t="e">
        <f>YEAR(#REF!)</f>
        <v>#REF!</v>
      </c>
      <c r="Q4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5" s="252">
        <f>YEAR(O425)</f>
        <v>1900</v>
      </c>
      <c r="S425" s="252" t="str">
        <f>IF(MONTH(O425)=1,"JANVIER",IF(MONTH(O425)=2,"FEVRIER",IF(MONTH(O425)=3,"MARS",IF(MONTH(O425)=4,"AVRIL",IF(MONTH(O425)=5,"MAI",IF(MONTH(O425)=6,"JUIN",IF(MONTH(O425)=7,"JUILLET",IF(MONTH(O425)=8,"AOUT",IF(MONTH(O425)=9,"SEPTEMBRE",IF(MONTH(O425)=10,"OCTOBRE",IF(MONTH(4)=11,"NOVEMBRE",IF(MONTH(#REF!)=12,"DECEMBRE"))))))))))))</f>
        <v>JANVIER</v>
      </c>
      <c r="T425" s="252" t="e">
        <f>YEAR(#REF!)</f>
        <v>#REF!</v>
      </c>
      <c r="U4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5" s="222" t="s">
        <v>27</v>
      </c>
      <c r="W425" s="222" t="s">
        <v>27</v>
      </c>
      <c r="X425" s="368"/>
      <c r="Y425" s="407"/>
      <c r="Z425" s="190"/>
      <c r="AA425" s="190"/>
      <c r="GA425" s="68"/>
    </row>
    <row r="426" spans="1:183" s="67" customFormat="1" ht="75.650000000000006" customHeight="1" x14ac:dyDescent="0.35">
      <c r="A426" s="67" t="s">
        <v>2495</v>
      </c>
      <c r="B426" s="255" t="s">
        <v>351</v>
      </c>
      <c r="C426" s="405" t="s">
        <v>50</v>
      </c>
      <c r="D426" s="406" t="s">
        <v>51</v>
      </c>
      <c r="E426" s="14" t="s">
        <v>768</v>
      </c>
      <c r="F426" s="12" t="s">
        <v>769</v>
      </c>
      <c r="G426" s="264">
        <v>164666</v>
      </c>
      <c r="H426" s="250">
        <v>155045.54999999999</v>
      </c>
      <c r="I426" s="277">
        <v>0.85000001612429388</v>
      </c>
      <c r="J426" s="264">
        <v>104552.14</v>
      </c>
      <c r="K426" s="264">
        <v>18450.38</v>
      </c>
      <c r="L426" s="264">
        <v>8786.2000000000007</v>
      </c>
      <c r="M426" s="250">
        <v>0</v>
      </c>
      <c r="N426" s="264">
        <v>23256.83</v>
      </c>
      <c r="O426" s="431">
        <v>43427</v>
      </c>
      <c r="P426" s="252" t="e">
        <f>YEAR(#REF!)</f>
        <v>#REF!</v>
      </c>
      <c r="Q4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6" s="252">
        <f>YEAR(O426)</f>
        <v>2018</v>
      </c>
      <c r="S426" s="252" t="e">
        <f>IF(MONTH(O426)=1,"JANVIER",IF(MONTH(O426)=2,"FEVRIER",IF(MONTH(O426)=3,"MARS",IF(MONTH(O426)=4,"AVRIL",IF(MONTH(O426)=5,"MAI",IF(MONTH(O426)=6,"JUIN",IF(MONTH(O426)=7,"JUILLET",IF(MONTH(O426)=8,"AOUT",IF(MONTH(O426)=9,"SEPTEMBRE",IF(MONTH(O426)=10,"OCTOBRE",IF(MONTH(4)=11,"NOVEMBRE",IF(MONTH(#REF!)=12,"DECEMBRE"))))))))))))</f>
        <v>#REF!</v>
      </c>
      <c r="T426" s="252" t="e">
        <f>YEAR(#REF!)</f>
        <v>#REF!</v>
      </c>
      <c r="U4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6" s="232" t="e">
        <f>YEAR(#REF!)</f>
        <v>#REF!</v>
      </c>
      <c r="W42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26" s="25"/>
      <c r="Y426" s="407"/>
      <c r="Z426" s="190"/>
      <c r="AA426" s="190"/>
      <c r="GA426" s="68"/>
    </row>
    <row r="427" spans="1:183" s="67" customFormat="1" ht="75.650000000000006" customHeight="1" x14ac:dyDescent="0.35">
      <c r="A427" s="67" t="s">
        <v>2495</v>
      </c>
      <c r="B427" s="255" t="s">
        <v>351</v>
      </c>
      <c r="C427" s="405" t="s">
        <v>50</v>
      </c>
      <c r="D427" s="406" t="s">
        <v>51</v>
      </c>
      <c r="E427" s="287" t="s">
        <v>770</v>
      </c>
      <c r="F427" s="25" t="s">
        <v>771</v>
      </c>
      <c r="G427" s="15">
        <v>36601.879999999997</v>
      </c>
      <c r="H427" s="389">
        <v>33890.839999999997</v>
      </c>
      <c r="I427" s="277">
        <v>0.84389646287905529</v>
      </c>
      <c r="J427" s="15">
        <v>22049.599999999999</v>
      </c>
      <c r="K427" s="15">
        <v>0</v>
      </c>
      <c r="L427" s="15">
        <v>3891.11</v>
      </c>
      <c r="M427" s="15">
        <v>2659.65</v>
      </c>
      <c r="N427" s="15">
        <v>5290.48</v>
      </c>
      <c r="O427" s="11">
        <v>43077</v>
      </c>
      <c r="P427" s="252" t="e">
        <f>YEAR(#REF!)</f>
        <v>#REF!</v>
      </c>
      <c r="Q4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7" s="252">
        <f>YEAR(O427)</f>
        <v>2017</v>
      </c>
      <c r="S427" s="252" t="e">
        <f>IF(MONTH(O427)=1,"JANVIER",IF(MONTH(O427)=2,"FEVRIER",IF(MONTH(O427)=3,"MARS",IF(MONTH(O427)=4,"AVRIL",IF(MONTH(O427)=5,"MAI",IF(MONTH(O427)=6,"JUIN",IF(MONTH(O427)=7,"JUILLET",IF(MONTH(O427)=8,"AOUT",IF(MONTH(O427)=9,"SEPTEMBRE",IF(MONTH(O427)=10,"OCTOBRE",IF(MONTH(4)=11,"NOVEMBRE",IF(MONTH(#REF!)=12,"DECEMBRE"))))))))))))</f>
        <v>#REF!</v>
      </c>
      <c r="T427" s="252" t="e">
        <f>YEAR(#REF!)</f>
        <v>#REF!</v>
      </c>
      <c r="U4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7" s="222" t="s">
        <v>27</v>
      </c>
      <c r="W427" s="222" t="s">
        <v>27</v>
      </c>
      <c r="X427" s="368"/>
      <c r="Y427" s="407"/>
      <c r="Z427" s="190"/>
      <c r="AA427" s="190"/>
      <c r="GA427" s="68"/>
    </row>
    <row r="428" spans="1:183" s="67" customFormat="1" ht="81" customHeight="1" x14ac:dyDescent="0.35">
      <c r="A428" s="67" t="s">
        <v>2495</v>
      </c>
      <c r="B428" s="255" t="s">
        <v>351</v>
      </c>
      <c r="C428" s="405" t="s">
        <v>50</v>
      </c>
      <c r="D428" s="406" t="s">
        <v>51</v>
      </c>
      <c r="E428" s="14" t="s">
        <v>772</v>
      </c>
      <c r="F428" s="12" t="s">
        <v>773</v>
      </c>
      <c r="G428" s="15">
        <v>100607.72</v>
      </c>
      <c r="H428" s="389">
        <v>93861.07</v>
      </c>
      <c r="I428" s="277">
        <v>0.74999997336488922</v>
      </c>
      <c r="J428" s="15">
        <v>54678.52</v>
      </c>
      <c r="K428" s="15">
        <v>0</v>
      </c>
      <c r="L428" s="15">
        <v>15717.28</v>
      </c>
      <c r="M428" s="15">
        <v>0</v>
      </c>
      <c r="N428" s="15">
        <v>23465.27</v>
      </c>
      <c r="O428" s="11">
        <v>43284</v>
      </c>
      <c r="P428" s="252" t="e">
        <f>YEAR(#REF!)</f>
        <v>#REF!</v>
      </c>
      <c r="Q4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8" s="252">
        <f>YEAR(O428)</f>
        <v>2018</v>
      </c>
      <c r="S428" s="252" t="str">
        <f>IF(MONTH(O428)=1,"JANVIER",IF(MONTH(O428)=2,"FEVRIER",IF(MONTH(O428)=3,"MARS",IF(MONTH(O428)=4,"AVRIL",IF(MONTH(O428)=5,"MAI",IF(MONTH(O428)=6,"JUIN",IF(MONTH(O428)=7,"JUILLET",IF(MONTH(O428)=8,"AOUT",IF(MONTH(O428)=9,"SEPTEMBRE",IF(MONTH(O428)=10,"OCTOBRE",IF(MONTH(4)=11,"NOVEMBRE",IF(MONTH(#REF!)=12,"DECEMBRE"))))))))))))</f>
        <v>JUILLET</v>
      </c>
      <c r="T428" s="252" t="e">
        <f>YEAR(#REF!)</f>
        <v>#REF!</v>
      </c>
      <c r="U4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8" s="222" t="s">
        <v>27</v>
      </c>
      <c r="W428" s="222" t="s">
        <v>27</v>
      </c>
      <c r="X428" s="25"/>
      <c r="Y428" s="407"/>
      <c r="Z428" s="190"/>
      <c r="AA428" s="190"/>
      <c r="GA428" s="68"/>
    </row>
    <row r="429" spans="1:183" s="67" customFormat="1" ht="59.4" customHeight="1" x14ac:dyDescent="0.35">
      <c r="A429" s="67" t="s">
        <v>2495</v>
      </c>
      <c r="B429" s="255" t="s">
        <v>351</v>
      </c>
      <c r="C429" s="405" t="s">
        <v>50</v>
      </c>
      <c r="D429" s="406" t="s">
        <v>51</v>
      </c>
      <c r="E429" s="14" t="s">
        <v>774</v>
      </c>
      <c r="F429" s="12" t="s">
        <v>775</v>
      </c>
      <c r="G429" s="250">
        <v>241874.09</v>
      </c>
      <c r="H429" s="250">
        <f>J429+K429+L429+M429+N429</f>
        <v>230344.09000000003</v>
      </c>
      <c r="I429" s="277">
        <f>(J429+K429+L429+M429)/H429</f>
        <v>0.8500000151946594</v>
      </c>
      <c r="J429" s="250">
        <v>166423.6</v>
      </c>
      <c r="K429" s="250">
        <v>0</v>
      </c>
      <c r="L429" s="250">
        <v>29368.880000000001</v>
      </c>
      <c r="M429" s="250">
        <v>0</v>
      </c>
      <c r="N429" s="250">
        <v>34551.61</v>
      </c>
      <c r="O429" s="39">
        <v>43742</v>
      </c>
      <c r="P429" s="252" t="e">
        <f>YEAR(#REF!)</f>
        <v>#REF!</v>
      </c>
      <c r="Q4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29" s="252">
        <f>YEAR(O429)</f>
        <v>2019</v>
      </c>
      <c r="S429" s="252" t="str">
        <f>IF(MONTH(O429)=1,"JANVIER",IF(MONTH(O429)=2,"FEVRIER",IF(MONTH(O429)=3,"MARS",IF(MONTH(O429)=4,"AVRIL",IF(MONTH(O429)=5,"MAI",IF(MONTH(O429)=6,"JUIN",IF(MONTH(O429)=7,"JUILLET",IF(MONTH(O429)=8,"AOUT",IF(MONTH(O429)=9,"SEPTEMBRE",IF(MONTH(O429)=10,"OCTOBRE",IF(MONTH(4)=11,"NOVEMBRE",IF(MONTH(#REF!)=12,"DECEMBRE"))))))))))))</f>
        <v>OCTOBRE</v>
      </c>
      <c r="T429" s="252" t="e">
        <f>YEAR(#REF!)</f>
        <v>#REF!</v>
      </c>
      <c r="U4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29" s="232" t="e">
        <f>YEAR(#REF!)</f>
        <v>#REF!</v>
      </c>
      <c r="W42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29" s="333"/>
      <c r="Y429" s="68"/>
      <c r="Z429" s="190"/>
      <c r="AA429" s="190"/>
      <c r="GA429" s="68"/>
    </row>
    <row r="430" spans="1:183" s="67" customFormat="1" ht="72" customHeight="1" x14ac:dyDescent="0.35">
      <c r="A430" s="67" t="s">
        <v>2495</v>
      </c>
      <c r="B430" s="255" t="s">
        <v>351</v>
      </c>
      <c r="C430" s="405" t="s">
        <v>50</v>
      </c>
      <c r="D430" s="406" t="s">
        <v>51</v>
      </c>
      <c r="E430" s="14" t="s">
        <v>776</v>
      </c>
      <c r="F430" s="25" t="s">
        <v>477</v>
      </c>
      <c r="G430" s="15">
        <v>104232.71</v>
      </c>
      <c r="H430" s="250">
        <f>J430+K430+L430+M430+N430</f>
        <v>49810.470000000008</v>
      </c>
      <c r="I430" s="277">
        <v>0.74999994980974882</v>
      </c>
      <c r="J430" s="15">
        <v>28753.8</v>
      </c>
      <c r="K430" s="15">
        <v>0</v>
      </c>
      <c r="L430" s="15">
        <v>5074.21</v>
      </c>
      <c r="M430" s="15">
        <v>3529.84</v>
      </c>
      <c r="N430" s="15">
        <v>12452.62</v>
      </c>
      <c r="O430" s="11">
        <v>43137</v>
      </c>
      <c r="P430" s="252" t="e">
        <f>YEAR(#REF!)</f>
        <v>#REF!</v>
      </c>
      <c r="Q4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0" s="252">
        <f>YEAR(O430)</f>
        <v>2018</v>
      </c>
      <c r="S430" s="252" t="str">
        <f>IF(MONTH(O430)=1,"JANVIER",IF(MONTH(O430)=2,"FEVRIER",IF(MONTH(O430)=3,"MARS",IF(MONTH(O430)=4,"AVRIL",IF(MONTH(O430)=5,"MAI",IF(MONTH(O430)=6,"JUIN",IF(MONTH(O430)=7,"JUILLET",IF(MONTH(O430)=8,"AOUT",IF(MONTH(O430)=9,"SEPTEMBRE",IF(MONTH(O430)=10,"OCTOBRE",IF(MONTH(4)=11,"NOVEMBRE",IF(MONTH(#REF!)=12,"DECEMBRE"))))))))))))</f>
        <v>FEVRIER</v>
      </c>
      <c r="T430" s="252" t="e">
        <f>YEAR(#REF!)</f>
        <v>#REF!</v>
      </c>
      <c r="U4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0" s="222" t="s">
        <v>27</v>
      </c>
      <c r="W430" s="222" t="s">
        <v>27</v>
      </c>
      <c r="X430" s="368"/>
      <c r="Y430" s="407"/>
      <c r="Z430" s="190"/>
      <c r="AA430" s="190"/>
      <c r="GA430" s="68"/>
    </row>
    <row r="431" spans="1:183" s="215" customFormat="1" ht="74.150000000000006" customHeight="1" x14ac:dyDescent="0.35">
      <c r="A431" s="67" t="s">
        <v>2495</v>
      </c>
      <c r="B431" s="255" t="s">
        <v>351</v>
      </c>
      <c r="C431" s="405" t="s">
        <v>50</v>
      </c>
      <c r="D431" s="406" t="s">
        <v>51</v>
      </c>
      <c r="E431" s="261" t="s">
        <v>777</v>
      </c>
      <c r="F431" s="25" t="s">
        <v>620</v>
      </c>
      <c r="G431" s="250">
        <v>493784.51</v>
      </c>
      <c r="H431" s="250">
        <f>J431+K431+L431+M431+N431</f>
        <v>478258.82000000007</v>
      </c>
      <c r="I431" s="277">
        <v>0.85000000627275418</v>
      </c>
      <c r="J431" s="250">
        <v>325370.99</v>
      </c>
      <c r="K431" s="250">
        <v>19029.03</v>
      </c>
      <c r="L431" s="250">
        <v>62119.96</v>
      </c>
      <c r="M431" s="250">
        <v>0</v>
      </c>
      <c r="N431" s="250">
        <v>71738.84</v>
      </c>
      <c r="O431" s="227" t="s">
        <v>27</v>
      </c>
      <c r="P431" s="252" t="e">
        <f>YEAR(#REF!)</f>
        <v>#REF!</v>
      </c>
      <c r="Q4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1" s="252" t="e">
        <f>YEAR(O431)</f>
        <v>#VALUE!</v>
      </c>
      <c r="S431" s="252" t="e">
        <f>IF(MONTH(O431)=1,"JANVIER",IF(MONTH(O431)=2,"FEVRIER",IF(MONTH(O431)=3,"MARS",IF(MONTH(O431)=4,"AVRIL",IF(MONTH(O431)=5,"MAI",IF(MONTH(O431)=6,"JUIN",IF(MONTH(O431)=7,"JUILLET",IF(MONTH(O431)=8,"AOUT",IF(MONTH(O431)=9,"SEPTEMBRE",IF(MONTH(O431)=10,"OCTOBRE",IF(MONTH(4)=11,"NOVEMBRE",IF(MONTH(#REF!)=12,"DECEMBRE"))))))))))))</f>
        <v>#VALUE!</v>
      </c>
      <c r="T431" s="252" t="e">
        <f>YEAR(#REF!)</f>
        <v>#REF!</v>
      </c>
      <c r="U4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1" s="252" t="e">
        <f>YEAR(#REF!)</f>
        <v>#REF!</v>
      </c>
      <c r="W4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31" s="253"/>
      <c r="Z431" s="190"/>
      <c r="AA431" s="190"/>
      <c r="GA431" s="204"/>
    </row>
    <row r="432" spans="1:183" s="67" customFormat="1" ht="48.65" customHeight="1" x14ac:dyDescent="0.35">
      <c r="A432" s="67" t="s">
        <v>2495</v>
      </c>
      <c r="B432" s="266" t="s">
        <v>351</v>
      </c>
      <c r="C432" s="405" t="s">
        <v>50</v>
      </c>
      <c r="D432" s="406" t="s">
        <v>51</v>
      </c>
      <c r="E432" s="14" t="s">
        <v>778</v>
      </c>
      <c r="F432" s="25" t="s">
        <v>601</v>
      </c>
      <c r="G432" s="15">
        <v>64742.1</v>
      </c>
      <c r="H432" s="389">
        <v>39732.800000000003</v>
      </c>
      <c r="I432" s="277">
        <v>0.49999999999999989</v>
      </c>
      <c r="J432" s="264">
        <v>16886.439999999999</v>
      </c>
      <c r="K432" s="15">
        <v>2979.96</v>
      </c>
      <c r="L432" s="264">
        <v>0</v>
      </c>
      <c r="M432" s="15">
        <v>0</v>
      </c>
      <c r="N432" s="15">
        <v>19866.400000000001</v>
      </c>
      <c r="O432" s="25"/>
      <c r="P432" s="252" t="e">
        <f>YEAR(#REF!)</f>
        <v>#REF!</v>
      </c>
      <c r="Q4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2" s="252">
        <f>YEAR(O432)</f>
        <v>1900</v>
      </c>
      <c r="S432" s="252" t="str">
        <f>IF(MONTH(O432)=1,"JANVIER",IF(MONTH(O432)=2,"FEVRIER",IF(MONTH(O432)=3,"MARS",IF(MONTH(O432)=4,"AVRIL",IF(MONTH(O432)=5,"MAI",IF(MONTH(O432)=6,"JUIN",IF(MONTH(O432)=7,"JUILLET",IF(MONTH(O432)=8,"AOUT",IF(MONTH(O432)=9,"SEPTEMBRE",IF(MONTH(O432)=10,"OCTOBRE",IF(MONTH(4)=11,"NOVEMBRE",IF(MONTH(#REF!)=12,"DECEMBRE"))))))))))))</f>
        <v>JANVIER</v>
      </c>
      <c r="T432" s="252" t="e">
        <f>YEAR(#REF!)</f>
        <v>#REF!</v>
      </c>
      <c r="U4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2" s="222" t="s">
        <v>27</v>
      </c>
      <c r="W432" s="222" t="s">
        <v>27</v>
      </c>
      <c r="X432" s="436"/>
      <c r="Y432" s="407"/>
      <c r="Z432" s="190"/>
      <c r="AA432" s="190"/>
      <c r="GA432" s="68"/>
    </row>
    <row r="433" spans="1:183" s="67" customFormat="1" ht="60.65" customHeight="1" x14ac:dyDescent="0.35">
      <c r="A433" s="67" t="s">
        <v>2495</v>
      </c>
      <c r="B433" s="266" t="s">
        <v>351</v>
      </c>
      <c r="C433" s="405" t="s">
        <v>50</v>
      </c>
      <c r="D433" s="406" t="s">
        <v>51</v>
      </c>
      <c r="E433" s="14" t="s">
        <v>779</v>
      </c>
      <c r="F433" s="12" t="s">
        <v>780</v>
      </c>
      <c r="G433" s="250">
        <v>254254.85</v>
      </c>
      <c r="H433" s="250">
        <f>J433+K433+L433+M433+N433</f>
        <v>216213.58</v>
      </c>
      <c r="I433" s="277">
        <f>(J433+K433+L433+M433)/H433</f>
        <v>0.84362203336164177</v>
      </c>
      <c r="J433" s="250">
        <v>155042.15</v>
      </c>
      <c r="K433" s="250">
        <v>0</v>
      </c>
      <c r="L433" s="250">
        <v>27360.39</v>
      </c>
      <c r="M433" s="250">
        <v>0</v>
      </c>
      <c r="N433" s="250">
        <v>33811.040000000001</v>
      </c>
      <c r="O433" s="188">
        <v>43742</v>
      </c>
      <c r="P433" s="252" t="e">
        <f>YEAR(#REF!)</f>
        <v>#REF!</v>
      </c>
      <c r="Q4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3" s="252">
        <f>YEAR(O433)</f>
        <v>2019</v>
      </c>
      <c r="S433" s="252" t="str">
        <f>IF(MONTH(O433)=1,"JANVIER",IF(MONTH(O433)=2,"FEVRIER",IF(MONTH(O433)=3,"MARS",IF(MONTH(O433)=4,"AVRIL",IF(MONTH(O433)=5,"MAI",IF(MONTH(O433)=6,"JUIN",IF(MONTH(O433)=7,"JUILLET",IF(MONTH(O433)=8,"AOUT",IF(MONTH(O433)=9,"SEPTEMBRE",IF(MONTH(O433)=10,"OCTOBRE",IF(MONTH(4)=11,"NOVEMBRE",IF(MONTH(#REF!)=12,"DECEMBRE"))))))))))))</f>
        <v>OCTOBRE</v>
      </c>
      <c r="T433" s="252" t="e">
        <f>YEAR(#REF!)</f>
        <v>#REF!</v>
      </c>
      <c r="U4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3" s="232" t="e">
        <f>YEAR(#REF!)</f>
        <v>#REF!</v>
      </c>
      <c r="W43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33" s="333"/>
      <c r="Y433" s="68"/>
      <c r="Z433" s="190"/>
      <c r="AA433" s="190"/>
      <c r="GA433" s="68"/>
    </row>
    <row r="434" spans="1:183" s="67" customFormat="1" ht="48.65" customHeight="1" x14ac:dyDescent="0.35">
      <c r="A434" s="67" t="s">
        <v>2495</v>
      </c>
      <c r="B434" s="266" t="s">
        <v>351</v>
      </c>
      <c r="C434" s="405" t="s">
        <v>50</v>
      </c>
      <c r="D434" s="406" t="s">
        <v>51</v>
      </c>
      <c r="E434" s="14" t="s">
        <v>781</v>
      </c>
      <c r="F434" s="25" t="s">
        <v>782</v>
      </c>
      <c r="G434" s="15">
        <v>23289</v>
      </c>
      <c r="H434" s="389">
        <v>35289</v>
      </c>
      <c r="I434" s="277">
        <v>0.5</v>
      </c>
      <c r="J434" s="15">
        <v>14997.82</v>
      </c>
      <c r="K434" s="15">
        <v>2646.68</v>
      </c>
      <c r="L434" s="15">
        <v>0</v>
      </c>
      <c r="M434" s="15">
        <v>0</v>
      </c>
      <c r="N434" s="15">
        <v>17644.5</v>
      </c>
      <c r="O434" s="419">
        <v>43077</v>
      </c>
      <c r="P434" s="252" t="e">
        <f>YEAR(#REF!)</f>
        <v>#REF!</v>
      </c>
      <c r="Q4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4" s="252">
        <f>YEAR(O434)</f>
        <v>2017</v>
      </c>
      <c r="S434" s="252" t="e">
        <f>IF(MONTH(O434)=1,"JANVIER",IF(MONTH(O434)=2,"FEVRIER",IF(MONTH(O434)=3,"MARS",IF(MONTH(O434)=4,"AVRIL",IF(MONTH(O434)=5,"MAI",IF(MONTH(O434)=6,"JUIN",IF(MONTH(O434)=7,"JUILLET",IF(MONTH(O434)=8,"AOUT",IF(MONTH(O434)=9,"SEPTEMBRE",IF(MONTH(O434)=10,"OCTOBRE",IF(MONTH(4)=11,"NOVEMBRE",IF(MONTH(#REF!)=12,"DECEMBRE"))))))))))))</f>
        <v>#REF!</v>
      </c>
      <c r="T434" s="252" t="e">
        <f>YEAR(#REF!)</f>
        <v>#REF!</v>
      </c>
      <c r="U4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4" s="222" t="s">
        <v>27</v>
      </c>
      <c r="W434" s="222" t="s">
        <v>27</v>
      </c>
      <c r="X434" s="368"/>
      <c r="Y434" s="407"/>
      <c r="Z434" s="190"/>
      <c r="AA434" s="190"/>
      <c r="GA434" s="68"/>
    </row>
    <row r="435" spans="1:183" s="215" customFormat="1" ht="110.15" customHeight="1" x14ac:dyDescent="0.35">
      <c r="A435" s="67" t="s">
        <v>2495</v>
      </c>
      <c r="B435" s="255" t="s">
        <v>351</v>
      </c>
      <c r="C435" s="405" t="s">
        <v>50</v>
      </c>
      <c r="D435" s="406" t="s">
        <v>51</v>
      </c>
      <c r="E435" s="261" t="s">
        <v>783</v>
      </c>
      <c r="F435" s="25" t="s">
        <v>784</v>
      </c>
      <c r="G435" s="250">
        <v>172697.42</v>
      </c>
      <c r="H435" s="250">
        <v>160562.56</v>
      </c>
      <c r="I435" s="277">
        <v>0.83737485251854471</v>
      </c>
      <c r="J435" s="250">
        <v>108227.34</v>
      </c>
      <c r="K435" s="250">
        <v>19098.95</v>
      </c>
      <c r="L435" s="250">
        <v>7124.76</v>
      </c>
      <c r="M435" s="250">
        <v>0</v>
      </c>
      <c r="N435" s="250">
        <v>26111.51</v>
      </c>
      <c r="O435" s="11">
        <v>43641</v>
      </c>
      <c r="P435" s="252" t="e">
        <f>YEAR(#REF!)</f>
        <v>#REF!</v>
      </c>
      <c r="Q4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5" s="252">
        <f>YEAR(O435)</f>
        <v>2019</v>
      </c>
      <c r="S435" s="252" t="str">
        <f>IF(MONTH(O435)=1,"JANVIER",IF(MONTH(O435)=2,"FEVRIER",IF(MONTH(O435)=3,"MARS",IF(MONTH(O435)=4,"AVRIL",IF(MONTH(O435)=5,"MAI",IF(MONTH(O435)=6,"JUIN",IF(MONTH(O435)=7,"JUILLET",IF(MONTH(O435)=8,"AOUT",IF(MONTH(O435)=9,"SEPTEMBRE",IF(MONTH(O435)=10,"OCTOBRE",IF(MONTH(4)=11,"NOVEMBRE",IF(MONTH(#REF!)=12,"DECEMBRE"))))))))))))</f>
        <v>JUIN</v>
      </c>
      <c r="T435" s="252" t="e">
        <f>YEAR(#REF!)</f>
        <v>#REF!</v>
      </c>
      <c r="U4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5" s="232" t="e">
        <f>YEAR(#REF!)</f>
        <v>#REF!</v>
      </c>
      <c r="W43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35" s="25"/>
      <c r="Y435" s="428"/>
      <c r="Z435" s="190"/>
      <c r="AA435" s="190"/>
      <c r="GA435" s="204"/>
    </row>
    <row r="436" spans="1:183" s="67" customFormat="1" ht="63.65" customHeight="1" x14ac:dyDescent="0.35">
      <c r="A436" s="67" t="s">
        <v>2495</v>
      </c>
      <c r="B436" s="255" t="s">
        <v>351</v>
      </c>
      <c r="C436" s="405" t="s">
        <v>50</v>
      </c>
      <c r="D436" s="406" t="s">
        <v>51</v>
      </c>
      <c r="E436" s="14" t="s">
        <v>785</v>
      </c>
      <c r="F436" s="25" t="s">
        <v>786</v>
      </c>
      <c r="G436" s="15"/>
      <c r="H436" s="437">
        <v>29466</v>
      </c>
      <c r="I436" s="277">
        <v>0.85</v>
      </c>
      <c r="J436" s="264">
        <v>21289.18</v>
      </c>
      <c r="K436" s="15">
        <v>0</v>
      </c>
      <c r="L436" s="264">
        <v>3756.92</v>
      </c>
      <c r="M436" s="15">
        <v>0</v>
      </c>
      <c r="N436" s="15">
        <v>4419.8999999999996</v>
      </c>
      <c r="O436" s="25"/>
      <c r="P436" s="252" t="e">
        <f>YEAR(#REF!)</f>
        <v>#REF!</v>
      </c>
      <c r="Q4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6" s="252">
        <f>YEAR(O436)</f>
        <v>1900</v>
      </c>
      <c r="S436" s="252" t="str">
        <f>IF(MONTH(O436)=1,"JANVIER",IF(MONTH(O436)=2,"FEVRIER",IF(MONTH(O436)=3,"MARS",IF(MONTH(O436)=4,"AVRIL",IF(MONTH(O436)=5,"MAI",IF(MONTH(O436)=6,"JUIN",IF(MONTH(O436)=7,"JUILLET",IF(MONTH(O436)=8,"AOUT",IF(MONTH(O436)=9,"SEPTEMBRE",IF(MONTH(O436)=10,"OCTOBRE",IF(MONTH(4)=11,"NOVEMBRE",IF(MONTH(#REF!)=12,"DECEMBRE"))))))))))))</f>
        <v>JANVIER</v>
      </c>
      <c r="T436" s="252" t="e">
        <f>YEAR(#REF!)</f>
        <v>#REF!</v>
      </c>
      <c r="U4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6" s="222" t="s">
        <v>27</v>
      </c>
      <c r="W436" s="222" t="s">
        <v>27</v>
      </c>
      <c r="X436" s="368"/>
      <c r="Y436" s="407"/>
      <c r="Z436" s="190"/>
      <c r="AA436" s="190"/>
      <c r="GA436" s="68"/>
    </row>
    <row r="437" spans="1:183" s="67" customFormat="1" ht="232.5" customHeight="1" x14ac:dyDescent="0.35">
      <c r="A437" s="67" t="s">
        <v>2495</v>
      </c>
      <c r="B437" s="255" t="s">
        <v>351</v>
      </c>
      <c r="C437" s="405" t="s">
        <v>50</v>
      </c>
      <c r="D437" s="406" t="s">
        <v>51</v>
      </c>
      <c r="E437" s="14" t="s">
        <v>787</v>
      </c>
      <c r="F437" s="12" t="s">
        <v>788</v>
      </c>
      <c r="G437" s="250">
        <v>1904667.01</v>
      </c>
      <c r="H437" s="250">
        <f>J437+K437+L437+M437+N437</f>
        <v>1741667.01</v>
      </c>
      <c r="I437" s="277">
        <f>(J437+K437+L437+M437)/H437</f>
        <v>0.75000000143540646</v>
      </c>
      <c r="J437" s="250">
        <v>1110312.72</v>
      </c>
      <c r="K437" s="250">
        <v>195937.54</v>
      </c>
      <c r="L437" s="250">
        <v>0</v>
      </c>
      <c r="M437" s="250">
        <v>0</v>
      </c>
      <c r="N437" s="250">
        <v>435416.75</v>
      </c>
      <c r="O437" s="39">
        <v>43774</v>
      </c>
      <c r="P437" s="252" t="e">
        <f>YEAR(#REF!)</f>
        <v>#REF!</v>
      </c>
      <c r="Q4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7" s="252">
        <f>YEAR(O437)</f>
        <v>2019</v>
      </c>
      <c r="S437" s="252" t="str">
        <f>IF(MONTH(O437)=1,"JANVIER",IF(MONTH(O437)=2,"FEVRIER",IF(MONTH(O437)=3,"MARS",IF(MONTH(O437)=4,"AVRIL",IF(MONTH(O437)=5,"MAI",IF(MONTH(O437)=6,"JUIN",IF(MONTH(O437)=7,"JUILLET",IF(MONTH(O437)=8,"AOUT",IF(MONTH(O437)=9,"SEPTEMBRE",IF(MONTH(O437)=10,"OCTOBRE",IF(MONTH(O437)=11,"NOVEMBRE",IF(MONTH(O437)=12,"DECEMBRE"))))))))))))</f>
        <v>NOVEMBRE</v>
      </c>
      <c r="T437" s="252" t="e">
        <f>YEAR(#REF!)</f>
        <v>#REF!</v>
      </c>
      <c r="U4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7" s="252" t="e">
        <f>YEAR(#REF!)</f>
        <v>#REF!</v>
      </c>
      <c r="W4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37" s="333"/>
      <c r="Y437" s="68"/>
      <c r="Z437" s="190"/>
      <c r="AA437" s="190"/>
      <c r="GA437" s="68"/>
    </row>
    <row r="438" spans="1:183" s="67" customFormat="1" ht="48.65" customHeight="1" x14ac:dyDescent="0.35">
      <c r="A438" s="67" t="s">
        <v>2495</v>
      </c>
      <c r="B438" s="255" t="s">
        <v>351</v>
      </c>
      <c r="C438" s="405" t="s">
        <v>50</v>
      </c>
      <c r="D438" s="406" t="s">
        <v>51</v>
      </c>
      <c r="E438" s="14" t="s">
        <v>789</v>
      </c>
      <c r="F438" s="51" t="s">
        <v>373</v>
      </c>
      <c r="G438" s="15">
        <v>119113.43</v>
      </c>
      <c r="H438" s="389">
        <v>98016.290000000008</v>
      </c>
      <c r="I438" s="277">
        <v>0.65299135480439008</v>
      </c>
      <c r="J438" s="15">
        <v>52740.9</v>
      </c>
      <c r="K438" s="15">
        <v>9307.2199999999993</v>
      </c>
      <c r="L438" s="15">
        <v>1955.67</v>
      </c>
      <c r="M438" s="15">
        <v>0</v>
      </c>
      <c r="N438" s="15">
        <v>34012.5</v>
      </c>
      <c r="O438" s="11">
        <v>43223</v>
      </c>
      <c r="P438" s="252" t="e">
        <f>YEAR(#REF!)</f>
        <v>#REF!</v>
      </c>
      <c r="Q4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8" s="252">
        <f>YEAR(O438)</f>
        <v>2018</v>
      </c>
      <c r="S438" s="252" t="str">
        <f>IF(MONTH(O438)=1,"JANVIER",IF(MONTH(O438)=2,"FEVRIER",IF(MONTH(O438)=3,"MARS",IF(MONTH(O438)=4,"AVRIL",IF(MONTH(O438)=5,"MAI",IF(MONTH(O438)=6,"JUIN",IF(MONTH(O438)=7,"JUILLET",IF(MONTH(O438)=8,"AOUT",IF(MONTH(O438)=9,"SEPTEMBRE",IF(MONTH(O438)=10,"OCTOBRE",IF(MONTH(4)=11,"NOVEMBRE",IF(MONTH(#REF!)=12,"DECEMBRE"))))))))))))</f>
        <v>MAI</v>
      </c>
      <c r="T438" s="252" t="e">
        <f>YEAR(#REF!)</f>
        <v>#REF!</v>
      </c>
      <c r="U4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8" s="317" t="s">
        <v>27</v>
      </c>
      <c r="W438" s="317" t="s">
        <v>27</v>
      </c>
      <c r="X438" s="368"/>
      <c r="Y438" s="407"/>
      <c r="Z438" s="190"/>
      <c r="AA438" s="190"/>
      <c r="GA438" s="68"/>
    </row>
    <row r="439" spans="1:183" s="67" customFormat="1" ht="48.65" customHeight="1" x14ac:dyDescent="0.35">
      <c r="A439" s="67" t="s">
        <v>2495</v>
      </c>
      <c r="B439" s="255" t="s">
        <v>351</v>
      </c>
      <c r="C439" s="405" t="s">
        <v>50</v>
      </c>
      <c r="D439" s="406" t="s">
        <v>51</v>
      </c>
      <c r="E439" s="14" t="s">
        <v>790</v>
      </c>
      <c r="F439" s="25" t="s">
        <v>791</v>
      </c>
      <c r="G439" s="15">
        <v>119017</v>
      </c>
      <c r="H439" s="389">
        <v>114317</v>
      </c>
      <c r="I439" s="277">
        <v>0.65</v>
      </c>
      <c r="J439" s="264">
        <v>63160.14</v>
      </c>
      <c r="K439" s="15">
        <v>11145.91</v>
      </c>
      <c r="L439" s="264">
        <v>0</v>
      </c>
      <c r="M439" s="15">
        <v>0</v>
      </c>
      <c r="N439" s="15">
        <v>40010.949999999997</v>
      </c>
      <c r="O439" s="25"/>
      <c r="P439" s="252" t="e">
        <f>YEAR(#REF!)</f>
        <v>#REF!</v>
      </c>
      <c r="Q4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39" s="252">
        <f>YEAR(O439)</f>
        <v>1900</v>
      </c>
      <c r="S439" s="252" t="str">
        <f>IF(MONTH(O439)=1,"JANVIER",IF(MONTH(O439)=2,"FEVRIER",IF(MONTH(O439)=3,"MARS",IF(MONTH(O439)=4,"AVRIL",IF(MONTH(O439)=5,"MAI",IF(MONTH(O439)=6,"JUIN",IF(MONTH(O439)=7,"JUILLET",IF(MONTH(O439)=8,"AOUT",IF(MONTH(O439)=9,"SEPTEMBRE",IF(MONTH(O439)=10,"OCTOBRE",IF(MONTH(4)=11,"NOVEMBRE",IF(MONTH(#REF!)=12,"DECEMBRE"))))))))))))</f>
        <v>JANVIER</v>
      </c>
      <c r="T439" s="252" t="e">
        <f>YEAR(#REF!)</f>
        <v>#REF!</v>
      </c>
      <c r="U4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39" s="317" t="s">
        <v>27</v>
      </c>
      <c r="W439" s="317" t="s">
        <v>27</v>
      </c>
      <c r="X439" s="368"/>
      <c r="Y439" s="407"/>
      <c r="Z439" s="190"/>
      <c r="AA439" s="190"/>
      <c r="GA439" s="68"/>
    </row>
    <row r="440" spans="1:183" s="67" customFormat="1" ht="74.150000000000006" customHeight="1" x14ac:dyDescent="0.35">
      <c r="A440" s="67" t="s">
        <v>2495</v>
      </c>
      <c r="B440" s="342" t="s">
        <v>351</v>
      </c>
      <c r="C440" s="405" t="s">
        <v>50</v>
      </c>
      <c r="D440" s="406" t="s">
        <v>51</v>
      </c>
      <c r="E440" s="287" t="s">
        <v>792</v>
      </c>
      <c r="F440" s="51" t="s">
        <v>793</v>
      </c>
      <c r="G440" s="37">
        <v>180712.16</v>
      </c>
      <c r="H440" s="37">
        <f>SUM(J440+K440+L440+M440+N440)</f>
        <v>145528.23000000001</v>
      </c>
      <c r="I440" s="93">
        <f>(J440+K440+L440+M440)/H440</f>
        <v>0.80065716459273917</v>
      </c>
      <c r="J440" s="37">
        <v>92774.24</v>
      </c>
      <c r="K440" s="37">
        <v>16371.93</v>
      </c>
      <c r="L440" s="37">
        <v>0</v>
      </c>
      <c r="M440" s="37">
        <v>7372.05</v>
      </c>
      <c r="N440" s="37">
        <v>29010.01</v>
      </c>
      <c r="O440" s="38">
        <v>43742</v>
      </c>
      <c r="P440" s="252" t="e">
        <f>YEAR(#REF!)</f>
        <v>#REF!</v>
      </c>
      <c r="Q4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0" s="252">
        <f>YEAR(O440)</f>
        <v>2019</v>
      </c>
      <c r="S440" s="252" t="str">
        <f>IF(MONTH(O440)=1,"JANVIER",IF(MONTH(O440)=2,"FEVRIER",IF(MONTH(O440)=3,"MARS",IF(MONTH(O440)=4,"AVRIL",IF(MONTH(O440)=5,"MAI",IF(MONTH(O440)=6,"JUIN",IF(MONTH(O440)=7,"JUILLET",IF(MONTH(O440)=8,"AOUT",IF(MONTH(O440)=9,"SEPTEMBRE",IF(MONTH(O440)=10,"OCTOBRE",IF(MONTH(4)=11,"NOVEMBRE",IF(MONTH(#REF!)=12,"DECEMBRE"))))))))))))</f>
        <v>OCTOBRE</v>
      </c>
      <c r="T440" s="252" t="e">
        <f>YEAR(#REF!)</f>
        <v>#REF!</v>
      </c>
      <c r="U4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0" s="252" t="e">
        <f>YEAR(#REF!)</f>
        <v>#REF!</v>
      </c>
      <c r="W4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40" s="333"/>
      <c r="Y440" s="68"/>
      <c r="Z440" s="190"/>
      <c r="AA440" s="190"/>
      <c r="GA440" s="68"/>
    </row>
    <row r="441" spans="1:183" s="234" customFormat="1" ht="48.65" customHeight="1" x14ac:dyDescent="0.35">
      <c r="A441" s="67" t="s">
        <v>2495</v>
      </c>
      <c r="B441" s="255" t="s">
        <v>351</v>
      </c>
      <c r="C441" s="405" t="s">
        <v>50</v>
      </c>
      <c r="D441" s="406" t="s">
        <v>51</v>
      </c>
      <c r="E441" s="14" t="s">
        <v>794</v>
      </c>
      <c r="F441" s="25" t="s">
        <v>317</v>
      </c>
      <c r="G441" s="15">
        <v>28182</v>
      </c>
      <c r="H441" s="389">
        <v>28182</v>
      </c>
      <c r="I441" s="277">
        <v>0.65</v>
      </c>
      <c r="J441" s="264">
        <v>15570.55</v>
      </c>
      <c r="K441" s="15">
        <v>0</v>
      </c>
      <c r="L441" s="264">
        <v>2747.75</v>
      </c>
      <c r="M441" s="15">
        <v>0</v>
      </c>
      <c r="N441" s="15">
        <v>9863.7000000000007</v>
      </c>
      <c r="O441" s="25"/>
      <c r="P441" s="252" t="e">
        <f>YEAR(#REF!)</f>
        <v>#REF!</v>
      </c>
      <c r="Q4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1" s="252">
        <f>YEAR(O441)</f>
        <v>1900</v>
      </c>
      <c r="S441" s="252" t="str">
        <f>IF(MONTH(O441)=1,"JANVIER",IF(MONTH(O441)=2,"FEVRIER",IF(MONTH(O441)=3,"MARS",IF(MONTH(O441)=4,"AVRIL",IF(MONTH(O441)=5,"MAI",IF(MONTH(O441)=6,"JUIN",IF(MONTH(O441)=7,"JUILLET",IF(MONTH(O441)=8,"AOUT",IF(MONTH(O441)=9,"SEPTEMBRE",IF(MONTH(O441)=10,"OCTOBRE",IF(MONTH(4)=11,"NOVEMBRE",IF(MONTH(#REF!)=12,"DECEMBRE"))))))))))))</f>
        <v>JANVIER</v>
      </c>
      <c r="T441" s="252" t="e">
        <f>YEAR(#REF!)</f>
        <v>#REF!</v>
      </c>
      <c r="U4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1" s="317" t="s">
        <v>27</v>
      </c>
      <c r="W441" s="317" t="s">
        <v>27</v>
      </c>
      <c r="X441" s="368"/>
      <c r="Y441" s="407"/>
      <c r="Z441" s="190"/>
      <c r="AA441" s="190"/>
      <c r="GA441" s="451"/>
    </row>
    <row r="442" spans="1:183" s="234" customFormat="1" ht="61.5" customHeight="1" x14ac:dyDescent="0.35">
      <c r="A442" s="67" t="s">
        <v>2495</v>
      </c>
      <c r="B442" s="282" t="s">
        <v>351</v>
      </c>
      <c r="C442" s="405" t="s">
        <v>50</v>
      </c>
      <c r="D442" s="406" t="s">
        <v>51</v>
      </c>
      <c r="E442" s="14" t="s">
        <v>795</v>
      </c>
      <c r="F442" s="12" t="s">
        <v>796</v>
      </c>
      <c r="G442" s="15">
        <v>482777.89</v>
      </c>
      <c r="H442" s="37">
        <f>SUM(J442+K442+L442+M442+N442)</f>
        <v>482777.89</v>
      </c>
      <c r="I442" s="93">
        <f>(J442+K442+L442+M442)/H442</f>
        <v>0.75000000517836485</v>
      </c>
      <c r="J442" s="37">
        <v>307770.90000000002</v>
      </c>
      <c r="K442" s="37">
        <v>0</v>
      </c>
      <c r="L442" s="37">
        <v>54312.52</v>
      </c>
      <c r="M442" s="37">
        <v>0</v>
      </c>
      <c r="N442" s="37">
        <v>120694.47</v>
      </c>
      <c r="O442" s="39">
        <v>43851</v>
      </c>
      <c r="P442" s="252" t="e">
        <f>YEAR(#REF!)</f>
        <v>#REF!</v>
      </c>
      <c r="Q4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2" s="252">
        <f>YEAR(O442)</f>
        <v>2020</v>
      </c>
      <c r="S442" s="252" t="str">
        <f>IF(MONTH(O442)=1,"JANVIER",IF(MONTH(O442)=2,"FEVRIER",IF(MONTH(O442)=3,"MARS",IF(MONTH(O442)=4,"AVRIL",IF(MONTH(O442)=5,"MAI",IF(MONTH(O442)=6,"JUIN",IF(MONTH(O442)=7,"JUILLET",IF(MONTH(O442)=8,"AOUT",IF(MONTH(O442)=9,"SEPTEMBRE",IF(MONTH(O442)=10,"OCTOBRE",IF(MONTH(4)=11,"NOVEMBRE",IF(MONTH(#REF!)=12,"DECEMBRE"))))))))))))</f>
        <v>JANVIER</v>
      </c>
      <c r="T442" s="252" t="e">
        <f>YEAR(#REF!)</f>
        <v>#REF!</v>
      </c>
      <c r="U4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2" s="252" t="e">
        <f>YEAR(#REF!)</f>
        <v>#REF!</v>
      </c>
      <c r="W4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42" s="333"/>
      <c r="Y442" s="68"/>
      <c r="Z442" s="190"/>
      <c r="AA442" s="190"/>
      <c r="GA442" s="451"/>
    </row>
    <row r="443" spans="1:183" s="234" customFormat="1" ht="66.650000000000006" customHeight="1" x14ac:dyDescent="0.35">
      <c r="A443" s="67" t="s">
        <v>2495</v>
      </c>
      <c r="B443" s="255" t="s">
        <v>351</v>
      </c>
      <c r="C443" s="405" t="s">
        <v>50</v>
      </c>
      <c r="D443" s="406" t="s">
        <v>51</v>
      </c>
      <c r="E443" s="261" t="s">
        <v>797</v>
      </c>
      <c r="F443" s="25" t="s">
        <v>798</v>
      </c>
      <c r="G443" s="250">
        <v>181452.24</v>
      </c>
      <c r="H443" s="250">
        <v>157659.62</v>
      </c>
      <c r="I443" s="277">
        <v>0.85000001902833455</v>
      </c>
      <c r="J443" s="250">
        <v>113909.07</v>
      </c>
      <c r="K443" s="250">
        <v>20101.61</v>
      </c>
      <c r="L443" s="250">
        <v>0</v>
      </c>
      <c r="M443" s="250">
        <v>0</v>
      </c>
      <c r="N443" s="250">
        <v>23648.94</v>
      </c>
      <c r="O443" s="11">
        <v>43709</v>
      </c>
      <c r="P443" s="252" t="e">
        <f>YEAR(#REF!)</f>
        <v>#REF!</v>
      </c>
      <c r="Q4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3" s="252">
        <f>YEAR(O443)</f>
        <v>2019</v>
      </c>
      <c r="S443" s="252" t="str">
        <f>IF(MONTH(O443)=1,"JANVIER",IF(MONTH(O443)=2,"FEVRIER",IF(MONTH(O443)=3,"MARS",IF(MONTH(O443)=4,"AVRIL",IF(MONTH(O443)=5,"MAI",IF(MONTH(O443)=6,"JUIN",IF(MONTH(O443)=7,"JUILLET",IF(MONTH(O443)=8,"AOUT",IF(MONTH(O443)=9,"SEPTEMBRE",IF(MONTH(O443)=10,"OCTOBRE",IF(MONTH(4)=11,"NOVEMBRE",IF(MONTH(#REF!)=12,"DECEMBRE"))))))))))))</f>
        <v>SEPTEMBRE</v>
      </c>
      <c r="T443" s="252" t="e">
        <f>YEAR(#REF!)</f>
        <v>#REF!</v>
      </c>
      <c r="U4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3" s="252" t="e">
        <f>YEAR(#REF!)</f>
        <v>#REF!</v>
      </c>
      <c r="W4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43" s="25"/>
      <c r="Y443" s="215"/>
      <c r="Z443" s="190"/>
      <c r="AA443" s="190"/>
      <c r="GA443" s="451"/>
    </row>
    <row r="444" spans="1:183" s="67" customFormat="1" ht="48.65" customHeight="1" x14ac:dyDescent="0.35">
      <c r="A444" s="67" t="s">
        <v>2495</v>
      </c>
      <c r="B444" s="255" t="s">
        <v>351</v>
      </c>
      <c r="C444" s="405" t="s">
        <v>50</v>
      </c>
      <c r="D444" s="406" t="s">
        <v>51</v>
      </c>
      <c r="E444" s="261" t="s">
        <v>799</v>
      </c>
      <c r="F444" s="25" t="s">
        <v>800</v>
      </c>
      <c r="G444" s="15">
        <v>119724</v>
      </c>
      <c r="H444" s="389">
        <v>119724</v>
      </c>
      <c r="I444" s="277">
        <v>0.64999999999999991</v>
      </c>
      <c r="J444" s="15">
        <v>66147.509999999995</v>
      </c>
      <c r="K444" s="15">
        <v>0</v>
      </c>
      <c r="L444" s="15">
        <v>11673.09</v>
      </c>
      <c r="M444" s="15">
        <v>0</v>
      </c>
      <c r="N444" s="15">
        <v>41903.4</v>
      </c>
      <c r="O444" s="25"/>
      <c r="P444" s="252" t="e">
        <f>YEAR(#REF!)</f>
        <v>#REF!</v>
      </c>
      <c r="Q4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4" s="252">
        <f>YEAR(O444)</f>
        <v>1900</v>
      </c>
      <c r="S444" s="252" t="str">
        <f>IF(MONTH(O444)=1,"JANVIER",IF(MONTH(O444)=2,"FEVRIER",IF(MONTH(O444)=3,"MARS",IF(MONTH(O444)=4,"AVRIL",IF(MONTH(O444)=5,"MAI",IF(MONTH(O444)=6,"JUIN",IF(MONTH(O444)=7,"JUILLET",IF(MONTH(O444)=8,"AOUT",IF(MONTH(O444)=9,"SEPTEMBRE",IF(MONTH(O444)=10,"OCTOBRE",IF(MONTH(4)=11,"NOVEMBRE",IF(MONTH(#REF!)=12,"DECEMBRE"))))))))))))</f>
        <v>JANVIER</v>
      </c>
      <c r="T444" s="252" t="e">
        <f>YEAR(#REF!)</f>
        <v>#REF!</v>
      </c>
      <c r="U4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4" s="222" t="s">
        <v>27</v>
      </c>
      <c r="W444" s="222" t="s">
        <v>27</v>
      </c>
      <c r="X444" s="368"/>
      <c r="Y444" s="407"/>
      <c r="Z444" s="190"/>
      <c r="AA444" s="190"/>
      <c r="GA444" s="68"/>
    </row>
    <row r="445" spans="1:183" s="67" customFormat="1" ht="48.65" customHeight="1" x14ac:dyDescent="0.35">
      <c r="A445" s="67" t="s">
        <v>2495</v>
      </c>
      <c r="B445" s="255" t="s">
        <v>351</v>
      </c>
      <c r="C445" s="405" t="s">
        <v>50</v>
      </c>
      <c r="D445" s="406" t="s">
        <v>51</v>
      </c>
      <c r="E445" s="14" t="s">
        <v>801</v>
      </c>
      <c r="F445" s="25" t="s">
        <v>745</v>
      </c>
      <c r="G445" s="15">
        <v>99000</v>
      </c>
      <c r="H445" s="389">
        <v>99000</v>
      </c>
      <c r="I445" s="277">
        <v>0.65</v>
      </c>
      <c r="J445" s="15">
        <v>54697.5</v>
      </c>
      <c r="K445" s="15">
        <v>0</v>
      </c>
      <c r="L445" s="15">
        <v>9652.5</v>
      </c>
      <c r="M445" s="15">
        <v>0</v>
      </c>
      <c r="N445" s="15">
        <v>34650</v>
      </c>
      <c r="O445" s="25"/>
      <c r="P445" s="252" t="e">
        <f>YEAR(#REF!)</f>
        <v>#REF!</v>
      </c>
      <c r="Q4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5" s="252">
        <f>YEAR(O445)</f>
        <v>1900</v>
      </c>
      <c r="S445" s="252" t="str">
        <f>IF(MONTH(O445)=1,"JANVIER",IF(MONTH(O445)=2,"FEVRIER",IF(MONTH(O445)=3,"MARS",IF(MONTH(O445)=4,"AVRIL",IF(MONTH(O445)=5,"MAI",IF(MONTH(O445)=6,"JUIN",IF(MONTH(O445)=7,"JUILLET",IF(MONTH(O445)=8,"AOUT",IF(MONTH(O445)=9,"SEPTEMBRE",IF(MONTH(O445)=10,"OCTOBRE",IF(MONTH(4)=11,"NOVEMBRE",IF(MONTH(#REF!)=12,"DECEMBRE"))))))))))))</f>
        <v>JANVIER</v>
      </c>
      <c r="T445" s="252" t="e">
        <f>YEAR(#REF!)</f>
        <v>#REF!</v>
      </c>
      <c r="U4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5" s="222" t="s">
        <v>27</v>
      </c>
      <c r="W445" s="222" t="s">
        <v>27</v>
      </c>
      <c r="X445" s="368"/>
      <c r="Y445" s="407"/>
      <c r="Z445" s="190"/>
      <c r="AA445" s="190"/>
      <c r="GA445" s="68"/>
    </row>
    <row r="446" spans="1:183" s="67" customFormat="1" ht="48.65" customHeight="1" x14ac:dyDescent="0.35">
      <c r="A446" s="67" t="s">
        <v>2495</v>
      </c>
      <c r="B446" s="255" t="s">
        <v>351</v>
      </c>
      <c r="C446" s="405" t="s">
        <v>50</v>
      </c>
      <c r="D446" s="406" t="s">
        <v>51</v>
      </c>
      <c r="E446" s="14" t="s">
        <v>802</v>
      </c>
      <c r="F446" s="25" t="s">
        <v>803</v>
      </c>
      <c r="G446" s="15">
        <v>50990</v>
      </c>
      <c r="H446" s="389">
        <v>50990</v>
      </c>
      <c r="I446" s="277">
        <v>0.75</v>
      </c>
      <c r="J446" s="264">
        <v>28822.09</v>
      </c>
      <c r="K446" s="15">
        <v>0</v>
      </c>
      <c r="L446" s="264">
        <v>9420.41</v>
      </c>
      <c r="M446" s="15">
        <v>0</v>
      </c>
      <c r="N446" s="15">
        <v>12747.5</v>
      </c>
      <c r="O446" s="25"/>
      <c r="P446" s="252" t="e">
        <f>YEAR(#REF!)</f>
        <v>#REF!</v>
      </c>
      <c r="Q4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6" s="252">
        <f>YEAR(O446)</f>
        <v>1900</v>
      </c>
      <c r="S446" s="252" t="str">
        <f>IF(MONTH(O446)=1,"JANVIER",IF(MONTH(O446)=2,"FEVRIER",IF(MONTH(O446)=3,"MARS",IF(MONTH(O446)=4,"AVRIL",IF(MONTH(O446)=5,"MAI",IF(MONTH(O446)=6,"JUIN",IF(MONTH(O446)=7,"JUILLET",IF(MONTH(O446)=8,"AOUT",IF(MONTH(O446)=9,"SEPTEMBRE",IF(MONTH(O446)=10,"OCTOBRE",IF(MONTH(4)=11,"NOVEMBRE",IF(MONTH(#REF!)=12,"DECEMBRE"))))))))))))</f>
        <v>JANVIER</v>
      </c>
      <c r="T446" s="252" t="e">
        <f>YEAR(#REF!)</f>
        <v>#REF!</v>
      </c>
      <c r="U4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6" s="222" t="s">
        <v>27</v>
      </c>
      <c r="W446" s="222" t="s">
        <v>27</v>
      </c>
      <c r="X446" s="368"/>
      <c r="Y446" s="407"/>
      <c r="Z446" s="190"/>
      <c r="AA446" s="190"/>
      <c r="GA446" s="68"/>
    </row>
    <row r="447" spans="1:183" s="67" customFormat="1" ht="48.65" customHeight="1" x14ac:dyDescent="0.35">
      <c r="A447" s="67" t="s">
        <v>2495</v>
      </c>
      <c r="B447" s="255" t="s">
        <v>351</v>
      </c>
      <c r="C447" s="405" t="s">
        <v>50</v>
      </c>
      <c r="D447" s="406" t="s">
        <v>51</v>
      </c>
      <c r="E447" s="14" t="s">
        <v>804</v>
      </c>
      <c r="F447" s="12" t="s">
        <v>504</v>
      </c>
      <c r="G447" s="15">
        <v>50990</v>
      </c>
      <c r="H447" s="389">
        <v>50990</v>
      </c>
      <c r="I447" s="277">
        <v>0.75</v>
      </c>
      <c r="J447" s="15">
        <v>28822.09</v>
      </c>
      <c r="K447" s="15">
        <v>5086.26</v>
      </c>
      <c r="L447" s="15">
        <v>4334.1499999999996</v>
      </c>
      <c r="M447" s="250">
        <v>0</v>
      </c>
      <c r="N447" s="15">
        <v>12747.5</v>
      </c>
      <c r="O447" s="11">
        <v>42892</v>
      </c>
      <c r="P447" s="252" t="e">
        <f>YEAR(#REF!)</f>
        <v>#REF!</v>
      </c>
      <c r="Q4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7" s="252">
        <f>YEAR(O447)</f>
        <v>2017</v>
      </c>
      <c r="S447" s="252" t="str">
        <f>IF(MONTH(O447)=1,"JANVIER",IF(MONTH(O447)=2,"FEVRIER",IF(MONTH(O447)=3,"MARS",IF(MONTH(O447)=4,"AVRIL",IF(MONTH(O447)=5,"MAI",IF(MONTH(O447)=6,"JUIN",IF(MONTH(O447)=7,"JUILLET",IF(MONTH(O447)=8,"AOUT",IF(MONTH(O447)=9,"SEPTEMBRE",IF(MONTH(O447)=10,"OCTOBRE",IF(MONTH(4)=11,"NOVEMBRE",IF(MONTH(#REF!)=12,"DECEMBRE"))))))))))))</f>
        <v>JUIN</v>
      </c>
      <c r="T447" s="252" t="e">
        <f>YEAR(#REF!)</f>
        <v>#REF!</v>
      </c>
      <c r="U4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7" s="222" t="s">
        <v>27</v>
      </c>
      <c r="W447" s="222" t="s">
        <v>27</v>
      </c>
      <c r="X447" s="368"/>
      <c r="Y447" s="407"/>
      <c r="Z447" s="190"/>
      <c r="AA447" s="190"/>
      <c r="GA447" s="68"/>
    </row>
    <row r="448" spans="1:183" s="67" customFormat="1" ht="93.9" customHeight="1" x14ac:dyDescent="0.35">
      <c r="A448" s="67" t="s">
        <v>2495</v>
      </c>
      <c r="B448" s="255" t="s">
        <v>351</v>
      </c>
      <c r="C448" s="405" t="s">
        <v>50</v>
      </c>
      <c r="D448" s="406" t="s">
        <v>51</v>
      </c>
      <c r="E448" s="261" t="s">
        <v>805</v>
      </c>
      <c r="F448" s="25" t="s">
        <v>806</v>
      </c>
      <c r="G448" s="250">
        <v>328465.15000000002</v>
      </c>
      <c r="H448" s="250">
        <v>328465.14999999997</v>
      </c>
      <c r="I448" s="277">
        <v>0.74999999238884252</v>
      </c>
      <c r="J448" s="250">
        <v>209396.53</v>
      </c>
      <c r="K448" s="250">
        <v>36952.33</v>
      </c>
      <c r="L448" s="250">
        <v>0</v>
      </c>
      <c r="M448" s="250">
        <v>0</v>
      </c>
      <c r="N448" s="250">
        <v>82116.289999999994</v>
      </c>
      <c r="O448" s="11">
        <v>43706</v>
      </c>
      <c r="P448" s="252" t="e">
        <f>YEAR(#REF!)</f>
        <v>#REF!</v>
      </c>
      <c r="Q4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8" s="252">
        <f>YEAR(O448)</f>
        <v>2019</v>
      </c>
      <c r="S448" s="252" t="str">
        <f>IF(MONTH(O448)=1,"JANVIER",IF(MONTH(O448)=2,"FEVRIER",IF(MONTH(O448)=3,"MARS",IF(MONTH(O448)=4,"AVRIL",IF(MONTH(O448)=5,"MAI",IF(MONTH(O448)=6,"JUIN",IF(MONTH(O448)=7,"JUILLET",IF(MONTH(O448)=8,"AOUT",IF(MONTH(O448)=9,"SEPTEMBRE",IF(MONTH(O448)=10,"OCTOBRE",IF(MONTH(4)=11,"NOVEMBRE",IF(MONTH(#REF!)=12,"DECEMBRE"))))))))))))</f>
        <v>AOUT</v>
      </c>
      <c r="T448" s="252" t="e">
        <f>YEAR(#REF!)</f>
        <v>#REF!</v>
      </c>
      <c r="U4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8" s="232" t="e">
        <f>YEAR(#REF!)</f>
        <v>#REF!</v>
      </c>
      <c r="W44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48" s="25"/>
      <c r="Y448" s="215"/>
      <c r="Z448" s="190"/>
      <c r="AA448" s="190"/>
      <c r="GA448" s="68"/>
    </row>
    <row r="449" spans="1:183" s="67" customFormat="1" ht="68.150000000000006" customHeight="1" x14ac:dyDescent="0.35">
      <c r="A449" s="67" t="s">
        <v>2495</v>
      </c>
      <c r="B449" s="255" t="s">
        <v>351</v>
      </c>
      <c r="C449" s="405" t="s">
        <v>50</v>
      </c>
      <c r="D449" s="406" t="s">
        <v>51</v>
      </c>
      <c r="E449" s="261" t="s">
        <v>807</v>
      </c>
      <c r="F449" s="25" t="s">
        <v>808</v>
      </c>
      <c r="G449" s="250">
        <v>166624.35999999999</v>
      </c>
      <c r="H449" s="250">
        <v>163669.35999999999</v>
      </c>
      <c r="I449" s="277">
        <v>0.75000000000000011</v>
      </c>
      <c r="J449" s="250">
        <v>104339.22</v>
      </c>
      <c r="K449" s="250">
        <v>0</v>
      </c>
      <c r="L449" s="250">
        <v>18412.8</v>
      </c>
      <c r="M449" s="250">
        <v>0</v>
      </c>
      <c r="N449" s="250">
        <v>40917.339999999997</v>
      </c>
      <c r="O449" s="11">
        <v>43606</v>
      </c>
      <c r="P449" s="252" t="e">
        <f>YEAR(#REF!)</f>
        <v>#REF!</v>
      </c>
      <c r="Q4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49" s="252">
        <f>YEAR(O449)</f>
        <v>2019</v>
      </c>
      <c r="S449" s="252" t="str">
        <f>IF(MONTH(O449)=1,"JANVIER",IF(MONTH(O449)=2,"FEVRIER",IF(MONTH(O449)=3,"MARS",IF(MONTH(O449)=4,"AVRIL",IF(MONTH(O449)=5,"MAI",IF(MONTH(O449)=6,"JUIN",IF(MONTH(O449)=7,"JUILLET",IF(MONTH(O449)=8,"AOUT",IF(MONTH(O449)=9,"SEPTEMBRE",IF(MONTH(O449)=10,"OCTOBRE",IF(MONTH(4)=11,"NOVEMBRE",IF(MONTH(#REF!)=12,"DECEMBRE"))))))))))))</f>
        <v>MAI</v>
      </c>
      <c r="T449" s="252" t="e">
        <f>YEAR(#REF!)</f>
        <v>#REF!</v>
      </c>
      <c r="U4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49" s="232" t="e">
        <f>YEAR(#REF!)</f>
        <v>#REF!</v>
      </c>
      <c r="W44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49" s="25"/>
      <c r="Y449" s="407"/>
      <c r="Z449" s="190"/>
      <c r="AA449" s="190"/>
      <c r="GA449" s="68"/>
    </row>
    <row r="450" spans="1:183" s="67" customFormat="1" ht="48.65" customHeight="1" x14ac:dyDescent="0.35">
      <c r="A450" s="67" t="s">
        <v>2495</v>
      </c>
      <c r="B450" s="255" t="s">
        <v>351</v>
      </c>
      <c r="C450" s="405" t="s">
        <v>50</v>
      </c>
      <c r="D450" s="406" t="s">
        <v>51</v>
      </c>
      <c r="E450" s="14" t="s">
        <v>809</v>
      </c>
      <c r="F450" s="25" t="s">
        <v>810</v>
      </c>
      <c r="G450" s="15">
        <v>7529.37</v>
      </c>
      <c r="H450" s="389">
        <v>3300</v>
      </c>
      <c r="I450" s="277">
        <v>0.65</v>
      </c>
      <c r="J450" s="264">
        <v>1823.25</v>
      </c>
      <c r="K450" s="15">
        <v>0</v>
      </c>
      <c r="L450" s="264">
        <v>321.75</v>
      </c>
      <c r="M450" s="15">
        <v>0</v>
      </c>
      <c r="N450" s="15">
        <v>1155</v>
      </c>
      <c r="O450" s="25"/>
      <c r="P450" s="252" t="e">
        <f>YEAR(#REF!)</f>
        <v>#REF!</v>
      </c>
      <c r="Q4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0" s="252">
        <f>YEAR(O450)</f>
        <v>1900</v>
      </c>
      <c r="S450" s="252" t="str">
        <f>IF(MONTH(O450)=1,"JANVIER",IF(MONTH(O450)=2,"FEVRIER",IF(MONTH(O450)=3,"MARS",IF(MONTH(O450)=4,"AVRIL",IF(MONTH(O450)=5,"MAI",IF(MONTH(O450)=6,"JUIN",IF(MONTH(O450)=7,"JUILLET",IF(MONTH(O450)=8,"AOUT",IF(MONTH(O450)=9,"SEPTEMBRE",IF(MONTH(O450)=10,"OCTOBRE",IF(MONTH(4)=11,"NOVEMBRE",IF(MONTH(#REF!)=12,"DECEMBRE"))))))))))))</f>
        <v>JANVIER</v>
      </c>
      <c r="T450" s="252" t="e">
        <f>YEAR(#REF!)</f>
        <v>#REF!</v>
      </c>
      <c r="U4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0" s="222" t="s">
        <v>27</v>
      </c>
      <c r="W450" s="222" t="s">
        <v>27</v>
      </c>
      <c r="X450" s="368"/>
      <c r="Y450" s="407"/>
      <c r="Z450" s="190"/>
      <c r="AA450" s="190"/>
      <c r="GA450" s="68"/>
    </row>
    <row r="451" spans="1:183" s="67" customFormat="1" ht="57.65" customHeight="1" x14ac:dyDescent="0.35">
      <c r="A451" s="67" t="s">
        <v>2495</v>
      </c>
      <c r="B451" s="255" t="s">
        <v>351</v>
      </c>
      <c r="C451" s="405" t="s">
        <v>50</v>
      </c>
      <c r="D451" s="406" t="s">
        <v>51</v>
      </c>
      <c r="E451" s="14" t="s">
        <v>811</v>
      </c>
      <c r="F451" s="25" t="s">
        <v>686</v>
      </c>
      <c r="G451" s="15">
        <v>106455</v>
      </c>
      <c r="H451" s="389">
        <v>75725.5</v>
      </c>
      <c r="I451" s="277">
        <v>0.69186641223894196</v>
      </c>
      <c r="J451" s="264">
        <v>44533.14</v>
      </c>
      <c r="K451" s="15">
        <v>0</v>
      </c>
      <c r="L451" s="264">
        <v>7858.79</v>
      </c>
      <c r="M451" s="15">
        <v>0</v>
      </c>
      <c r="N451" s="15">
        <v>23333.57</v>
      </c>
      <c r="O451" s="25"/>
      <c r="P451" s="252" t="e">
        <f>YEAR(#REF!)</f>
        <v>#REF!</v>
      </c>
      <c r="Q4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1" s="252">
        <f>YEAR(O451)</f>
        <v>1900</v>
      </c>
      <c r="S451" s="252" t="str">
        <f>IF(MONTH(O451)=1,"JANVIER",IF(MONTH(O451)=2,"FEVRIER",IF(MONTH(O451)=3,"MARS",IF(MONTH(O451)=4,"AVRIL",IF(MONTH(O451)=5,"MAI",IF(MONTH(O451)=6,"JUIN",IF(MONTH(O451)=7,"JUILLET",IF(MONTH(O451)=8,"AOUT",IF(MONTH(O451)=9,"SEPTEMBRE",IF(MONTH(O451)=10,"OCTOBRE",IF(MONTH(4)=11,"NOVEMBRE",IF(MONTH(#REF!)=12,"DECEMBRE"))))))))))))</f>
        <v>JANVIER</v>
      </c>
      <c r="T451" s="252" t="e">
        <f>YEAR(#REF!)</f>
        <v>#REF!</v>
      </c>
      <c r="U4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1" s="222" t="s">
        <v>27</v>
      </c>
      <c r="W451" s="222" t="s">
        <v>27</v>
      </c>
      <c r="X451" s="368"/>
      <c r="Y451" s="407"/>
      <c r="Z451" s="190"/>
      <c r="AA451" s="190"/>
      <c r="GA451" s="68"/>
    </row>
    <row r="452" spans="1:183" s="67" customFormat="1" ht="48.65" customHeight="1" x14ac:dyDescent="0.35">
      <c r="A452" s="67" t="s">
        <v>2495</v>
      </c>
      <c r="B452" s="255" t="s">
        <v>351</v>
      </c>
      <c r="C452" s="405" t="s">
        <v>50</v>
      </c>
      <c r="D452" s="406" t="s">
        <v>51</v>
      </c>
      <c r="E452" s="14" t="s">
        <v>812</v>
      </c>
      <c r="F452" s="25" t="s">
        <v>813</v>
      </c>
      <c r="G452" s="15">
        <v>3315.34</v>
      </c>
      <c r="H452" s="389">
        <v>1386</v>
      </c>
      <c r="I452" s="277">
        <v>0.65</v>
      </c>
      <c r="J452" s="264">
        <v>765.76</v>
      </c>
      <c r="K452" s="15">
        <v>135.13999999999999</v>
      </c>
      <c r="L452" s="264">
        <v>0</v>
      </c>
      <c r="M452" s="15">
        <v>0</v>
      </c>
      <c r="N452" s="15">
        <v>485.1</v>
      </c>
      <c r="O452" s="25"/>
      <c r="P452" s="252" t="e">
        <f>YEAR(#REF!)</f>
        <v>#REF!</v>
      </c>
      <c r="Q4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2" s="252">
        <f>YEAR(O452)</f>
        <v>1900</v>
      </c>
      <c r="S452" s="252" t="str">
        <f>IF(MONTH(O452)=1,"JANVIER",IF(MONTH(O452)=2,"FEVRIER",IF(MONTH(O452)=3,"MARS",IF(MONTH(O452)=4,"AVRIL",IF(MONTH(O452)=5,"MAI",IF(MONTH(O452)=6,"JUIN",IF(MONTH(O452)=7,"JUILLET",IF(MONTH(O452)=8,"AOUT",IF(MONTH(O452)=9,"SEPTEMBRE",IF(MONTH(O452)=10,"OCTOBRE",IF(MONTH(4)=11,"NOVEMBRE",IF(MONTH(#REF!)=12,"DECEMBRE"))))))))))))</f>
        <v>JANVIER</v>
      </c>
      <c r="T452" s="252" t="e">
        <f>YEAR(#REF!)</f>
        <v>#REF!</v>
      </c>
      <c r="U4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2" s="222" t="s">
        <v>27</v>
      </c>
      <c r="W452" s="222" t="s">
        <v>27</v>
      </c>
      <c r="X452" s="368"/>
      <c r="Y452" s="407"/>
      <c r="Z452" s="190"/>
      <c r="AA452" s="190"/>
      <c r="GA452" s="68"/>
    </row>
    <row r="453" spans="1:183" s="67" customFormat="1" ht="48.65" customHeight="1" x14ac:dyDescent="0.35">
      <c r="A453" s="67" t="s">
        <v>2495</v>
      </c>
      <c r="B453" s="255" t="s">
        <v>351</v>
      </c>
      <c r="C453" s="405" t="s">
        <v>50</v>
      </c>
      <c r="D453" s="406" t="s">
        <v>51</v>
      </c>
      <c r="E453" s="14" t="s">
        <v>814</v>
      </c>
      <c r="F453" s="25" t="s">
        <v>815</v>
      </c>
      <c r="G453" s="15">
        <v>13683.6</v>
      </c>
      <c r="H453" s="389">
        <v>3630</v>
      </c>
      <c r="I453" s="277">
        <v>0.65</v>
      </c>
      <c r="J453" s="264">
        <v>2005.57</v>
      </c>
      <c r="K453" s="15">
        <v>0</v>
      </c>
      <c r="L453" s="264">
        <v>353.93</v>
      </c>
      <c r="M453" s="15">
        <v>0</v>
      </c>
      <c r="N453" s="15">
        <v>1270.5</v>
      </c>
      <c r="O453" s="25"/>
      <c r="P453" s="252" t="e">
        <f>YEAR(#REF!)</f>
        <v>#REF!</v>
      </c>
      <c r="Q4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3" s="252">
        <f>YEAR(O453)</f>
        <v>1900</v>
      </c>
      <c r="S453" s="252" t="str">
        <f>IF(MONTH(O453)=1,"JANVIER",IF(MONTH(O453)=2,"FEVRIER",IF(MONTH(O453)=3,"MARS",IF(MONTH(O453)=4,"AVRIL",IF(MONTH(O453)=5,"MAI",IF(MONTH(O453)=6,"JUIN",IF(MONTH(O453)=7,"JUILLET",IF(MONTH(O453)=8,"AOUT",IF(MONTH(O453)=9,"SEPTEMBRE",IF(MONTH(O453)=10,"OCTOBRE",IF(MONTH(4)=11,"NOVEMBRE",IF(MONTH(#REF!)=12,"DECEMBRE"))))))))))))</f>
        <v>JANVIER</v>
      </c>
      <c r="T453" s="252" t="e">
        <f>YEAR(#REF!)</f>
        <v>#REF!</v>
      </c>
      <c r="U4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3" s="222" t="s">
        <v>27</v>
      </c>
      <c r="W453" s="222" t="s">
        <v>27</v>
      </c>
      <c r="X453" s="368"/>
      <c r="Y453" s="407"/>
      <c r="Z453" s="190"/>
      <c r="AA453" s="190"/>
      <c r="GA453" s="68"/>
    </row>
    <row r="454" spans="1:183" s="67" customFormat="1" ht="48.65" customHeight="1" x14ac:dyDescent="0.35">
      <c r="A454" s="67" t="s">
        <v>2495</v>
      </c>
      <c r="B454" s="255" t="s">
        <v>351</v>
      </c>
      <c r="C454" s="405" t="s">
        <v>50</v>
      </c>
      <c r="D454" s="406" t="s">
        <v>51</v>
      </c>
      <c r="E454" s="14" t="s">
        <v>816</v>
      </c>
      <c r="F454" s="25" t="s">
        <v>817</v>
      </c>
      <c r="G454" s="15">
        <v>10768</v>
      </c>
      <c r="H454" s="389">
        <v>6600</v>
      </c>
      <c r="I454" s="277">
        <v>0.65</v>
      </c>
      <c r="J454" s="264">
        <v>3646.5</v>
      </c>
      <c r="K454" s="15">
        <v>0</v>
      </c>
      <c r="L454" s="264">
        <v>643.5</v>
      </c>
      <c r="M454" s="15">
        <v>0</v>
      </c>
      <c r="N454" s="15">
        <v>2310</v>
      </c>
      <c r="O454" s="25"/>
      <c r="P454" s="252" t="e">
        <f>YEAR(#REF!)</f>
        <v>#REF!</v>
      </c>
      <c r="Q4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4" s="252">
        <f>YEAR(O454)</f>
        <v>1900</v>
      </c>
      <c r="S454" s="252" t="str">
        <f>IF(MONTH(O454)=1,"JANVIER",IF(MONTH(O454)=2,"FEVRIER",IF(MONTH(O454)=3,"MARS",IF(MONTH(O454)=4,"AVRIL",IF(MONTH(O454)=5,"MAI",IF(MONTH(O454)=6,"JUIN",IF(MONTH(O454)=7,"JUILLET",IF(MONTH(O454)=8,"AOUT",IF(MONTH(O454)=9,"SEPTEMBRE",IF(MONTH(O454)=10,"OCTOBRE",IF(MONTH(4)=11,"NOVEMBRE",IF(MONTH(#REF!)=12,"DECEMBRE"))))))))))))</f>
        <v>JANVIER</v>
      </c>
      <c r="T454" s="252" t="e">
        <f>YEAR(#REF!)</f>
        <v>#REF!</v>
      </c>
      <c r="U4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4" s="222" t="s">
        <v>27</v>
      </c>
      <c r="W454" s="222" t="s">
        <v>27</v>
      </c>
      <c r="X454" s="368"/>
      <c r="Y454" s="407"/>
      <c r="Z454" s="190"/>
      <c r="AA454" s="190"/>
      <c r="GA454" s="68"/>
    </row>
    <row r="455" spans="1:183" s="67" customFormat="1" ht="63" customHeight="1" x14ac:dyDescent="0.35">
      <c r="A455" s="67" t="s">
        <v>2495</v>
      </c>
      <c r="B455" s="255" t="s">
        <v>351</v>
      </c>
      <c r="C455" s="405" t="s">
        <v>50</v>
      </c>
      <c r="D455" s="406" t="s">
        <v>51</v>
      </c>
      <c r="E455" s="14" t="s">
        <v>818</v>
      </c>
      <c r="F455" s="25" t="s">
        <v>819</v>
      </c>
      <c r="G455" s="15">
        <v>127667.74</v>
      </c>
      <c r="H455" s="389">
        <v>73200</v>
      </c>
      <c r="I455" s="277">
        <v>0.75</v>
      </c>
      <c r="J455" s="15">
        <v>41376.300000000003</v>
      </c>
      <c r="K455" s="15">
        <v>0</v>
      </c>
      <c r="L455" s="15">
        <v>7301.7</v>
      </c>
      <c r="M455" s="15">
        <v>6222</v>
      </c>
      <c r="N455" s="15">
        <v>18300</v>
      </c>
      <c r="O455" s="11">
        <v>42780</v>
      </c>
      <c r="P455" s="252" t="e">
        <f>YEAR(#REF!)</f>
        <v>#REF!</v>
      </c>
      <c r="Q4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5" s="252">
        <f>YEAR(O455)</f>
        <v>2017</v>
      </c>
      <c r="S455" s="252" t="str">
        <f>IF(MONTH(O455)=1,"JANVIER",IF(MONTH(O455)=2,"FEVRIER",IF(MONTH(O455)=3,"MARS",IF(MONTH(O455)=4,"AVRIL",IF(MONTH(O455)=5,"MAI",IF(MONTH(O455)=6,"JUIN",IF(MONTH(O455)=7,"JUILLET",IF(MONTH(O455)=8,"AOUT",IF(MONTH(O455)=9,"SEPTEMBRE",IF(MONTH(O455)=10,"OCTOBRE",IF(MONTH(4)=11,"NOVEMBRE",IF(MONTH(#REF!)=12,"DECEMBRE"))))))))))))</f>
        <v>FEVRIER</v>
      </c>
      <c r="T455" s="252" t="e">
        <f>YEAR(#REF!)</f>
        <v>#REF!</v>
      </c>
      <c r="U4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5" s="222" t="s">
        <v>27</v>
      </c>
      <c r="W455" s="222" t="s">
        <v>27</v>
      </c>
      <c r="X455" s="368"/>
      <c r="Y455" s="407"/>
      <c r="Z455" s="190"/>
      <c r="AA455" s="190"/>
      <c r="GA455" s="68"/>
    </row>
    <row r="456" spans="1:183" s="67" customFormat="1" ht="129" customHeight="1" x14ac:dyDescent="0.35">
      <c r="A456" s="67" t="s">
        <v>2495</v>
      </c>
      <c r="B456" s="255" t="s">
        <v>351</v>
      </c>
      <c r="C456" s="405" t="s">
        <v>50</v>
      </c>
      <c r="D456" s="406" t="s">
        <v>51</v>
      </c>
      <c r="E456" s="14" t="s">
        <v>820</v>
      </c>
      <c r="F456" s="12" t="s">
        <v>821</v>
      </c>
      <c r="G456" s="15">
        <v>446689.15</v>
      </c>
      <c r="H456" s="264">
        <f>SUM(J456+K456+L456+M456+N456)</f>
        <v>430301.17</v>
      </c>
      <c r="I456" s="265">
        <f>(J456+K456+L456+M456)/H456</f>
        <v>0.7499999593308101</v>
      </c>
      <c r="J456" s="264">
        <v>274316.98</v>
      </c>
      <c r="K456" s="264">
        <v>48408.88</v>
      </c>
      <c r="L456" s="264">
        <v>0</v>
      </c>
      <c r="M456" s="264">
        <v>0</v>
      </c>
      <c r="N456" s="264">
        <v>107575.31</v>
      </c>
      <c r="O456" s="39">
        <v>43797</v>
      </c>
      <c r="P456" s="252" t="e">
        <f>YEAR(#REF!)</f>
        <v>#REF!</v>
      </c>
      <c r="Q4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6" s="252">
        <f>YEAR(O456)</f>
        <v>2019</v>
      </c>
      <c r="S456" s="252" t="str">
        <f>IF(MONTH(O456)=1,"JANVIER",IF(MONTH(O456)=2,"FEVRIER",IF(MONTH(O456)=3,"MARS",IF(MONTH(O456)=4,"AVRIL",IF(MONTH(O456)=5,"MAI",IF(MONTH(O456)=6,"JUIN",IF(MONTH(O456)=7,"JUILLET",IF(MONTH(O456)=8,"AOUT",IF(MONTH(O456)=9,"SEPTEMBRE",IF(MONTH(O456)=10,"OCTOBRE",IF(MONTH(O456)=11,"NOVEMBRE",IF(MONTH(O456)=12,"DECEMBRE"))))))))))))</f>
        <v>NOVEMBRE</v>
      </c>
      <c r="T456" s="252" t="e">
        <f>YEAR(#REF!)</f>
        <v>#REF!</v>
      </c>
      <c r="U4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6" s="232" t="e">
        <f>YEAR(#REF!)</f>
        <v>#REF!</v>
      </c>
      <c r="W45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56" s="330"/>
      <c r="Y456" s="68"/>
      <c r="Z456" s="190"/>
      <c r="AA456" s="190"/>
      <c r="GA456" s="68"/>
    </row>
    <row r="457" spans="1:183" s="67" customFormat="1" ht="86.15" customHeight="1" x14ac:dyDescent="0.35">
      <c r="A457" s="67" t="s">
        <v>2495</v>
      </c>
      <c r="B457" s="255" t="s">
        <v>351</v>
      </c>
      <c r="C457" s="405" t="s">
        <v>50</v>
      </c>
      <c r="D457" s="406" t="s">
        <v>51</v>
      </c>
      <c r="E457" s="14" t="s">
        <v>822</v>
      </c>
      <c r="F457" s="25" t="s">
        <v>823</v>
      </c>
      <c r="G457" s="15">
        <v>55489.25</v>
      </c>
      <c r="H457" s="389">
        <v>46811.44</v>
      </c>
      <c r="I457" s="277">
        <v>0.64999794921925069</v>
      </c>
      <c r="J457" s="15">
        <v>25286.58</v>
      </c>
      <c r="K457" s="15">
        <v>4462.3900000000003</v>
      </c>
      <c r="L457" s="15">
        <v>0</v>
      </c>
      <c r="M457" s="15">
        <v>678.37</v>
      </c>
      <c r="N457" s="15">
        <v>16384.099999999999</v>
      </c>
      <c r="O457" s="11">
        <v>43077</v>
      </c>
      <c r="P457" s="252" t="e">
        <f>YEAR(#REF!)</f>
        <v>#REF!</v>
      </c>
      <c r="Q4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7" s="252">
        <f>YEAR(O457)</f>
        <v>2017</v>
      </c>
      <c r="S457" s="252" t="e">
        <f>IF(MONTH(O457)=1,"JANVIER",IF(MONTH(O457)=2,"FEVRIER",IF(MONTH(O457)=3,"MARS",IF(MONTH(O457)=4,"AVRIL",IF(MONTH(O457)=5,"MAI",IF(MONTH(O457)=6,"JUIN",IF(MONTH(O457)=7,"JUILLET",IF(MONTH(O457)=8,"AOUT",IF(MONTH(O457)=9,"SEPTEMBRE",IF(MONTH(O457)=10,"OCTOBRE",IF(MONTH(4)=11,"NOVEMBRE",IF(MONTH(#REF!)=12,"DECEMBRE"))))))))))))</f>
        <v>#REF!</v>
      </c>
      <c r="T457" s="252" t="e">
        <f>YEAR(#REF!)</f>
        <v>#REF!</v>
      </c>
      <c r="U4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7" s="222" t="s">
        <v>27</v>
      </c>
      <c r="W457" s="222" t="s">
        <v>27</v>
      </c>
      <c r="X457" s="368"/>
      <c r="Y457" s="407"/>
      <c r="Z457" s="190"/>
      <c r="AA457" s="190"/>
      <c r="GA457" s="68"/>
    </row>
    <row r="458" spans="1:183" s="333" customFormat="1" ht="62.4" customHeight="1" x14ac:dyDescent="0.35">
      <c r="A458" s="67" t="s">
        <v>2495</v>
      </c>
      <c r="B458" s="255" t="s">
        <v>351</v>
      </c>
      <c r="C458" s="405" t="s">
        <v>50</v>
      </c>
      <c r="D458" s="406" t="s">
        <v>51</v>
      </c>
      <c r="E458" s="14" t="s">
        <v>824</v>
      </c>
      <c r="F458" s="25" t="s">
        <v>825</v>
      </c>
      <c r="G458" s="15">
        <v>115991.23</v>
      </c>
      <c r="H458" s="389">
        <v>106405.73000000001</v>
      </c>
      <c r="I458" s="277">
        <v>0.83704016691582306</v>
      </c>
      <c r="J458" s="15">
        <v>73659.16</v>
      </c>
      <c r="K458" s="15">
        <v>0</v>
      </c>
      <c r="L458" s="15">
        <v>12998.69</v>
      </c>
      <c r="M458" s="15">
        <v>2408.02</v>
      </c>
      <c r="N458" s="15">
        <v>17339.86</v>
      </c>
      <c r="O458" s="25"/>
      <c r="P458" s="252" t="e">
        <f>YEAR(#REF!)</f>
        <v>#REF!</v>
      </c>
      <c r="Q4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8" s="252">
        <f>YEAR(O458)</f>
        <v>1900</v>
      </c>
      <c r="S458" s="252" t="str">
        <f>IF(MONTH(O458)=1,"JANVIER",IF(MONTH(O458)=2,"FEVRIER",IF(MONTH(O458)=3,"MARS",IF(MONTH(O458)=4,"AVRIL",IF(MONTH(O458)=5,"MAI",IF(MONTH(O458)=6,"JUIN",IF(MONTH(O458)=7,"JUILLET",IF(MONTH(O458)=8,"AOUT",IF(MONTH(O458)=9,"SEPTEMBRE",IF(MONTH(O458)=10,"OCTOBRE",IF(MONTH(4)=11,"NOVEMBRE",IF(MONTH(#REF!)=12,"DECEMBRE"))))))))))))</f>
        <v>JANVIER</v>
      </c>
      <c r="T458" s="252" t="e">
        <f>YEAR(#REF!)</f>
        <v>#REF!</v>
      </c>
      <c r="U4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8" s="222" t="s">
        <v>27</v>
      </c>
      <c r="W458" s="222" t="s">
        <v>27</v>
      </c>
      <c r="X458" s="368"/>
      <c r="Y458" s="452"/>
      <c r="Z458" s="190"/>
      <c r="AA458" s="190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  <c r="BZ458" s="68"/>
      <c r="CA458" s="68"/>
      <c r="CB458" s="68"/>
      <c r="CC458" s="68"/>
      <c r="CD458" s="68"/>
      <c r="CE458" s="68"/>
      <c r="CF458" s="68"/>
      <c r="CG458" s="68"/>
      <c r="CH458" s="68"/>
      <c r="CI458" s="68"/>
      <c r="CJ458" s="68"/>
      <c r="CK458" s="68"/>
      <c r="CL458" s="68"/>
      <c r="CM458" s="68"/>
      <c r="CN458" s="68"/>
      <c r="CO458" s="68"/>
      <c r="CP458" s="68"/>
      <c r="CQ458" s="68"/>
      <c r="CR458" s="68"/>
      <c r="CS458" s="68"/>
      <c r="CT458" s="68"/>
      <c r="CU458" s="68"/>
      <c r="CV458" s="68"/>
      <c r="CW458" s="68"/>
      <c r="CX458" s="68"/>
      <c r="CY458" s="68"/>
      <c r="CZ458" s="68"/>
      <c r="DA458" s="68"/>
      <c r="DB458" s="68"/>
      <c r="DC458" s="68"/>
      <c r="DD458" s="68"/>
      <c r="DE458" s="68"/>
      <c r="DF458" s="68"/>
      <c r="DG458" s="68"/>
      <c r="DH458" s="68"/>
      <c r="DI458" s="68"/>
      <c r="DJ458" s="68"/>
      <c r="DK458" s="68"/>
      <c r="DL458" s="68"/>
      <c r="DM458" s="68"/>
      <c r="DN458" s="68"/>
      <c r="DO458" s="68"/>
      <c r="DP458" s="68"/>
      <c r="DQ458" s="68"/>
      <c r="DR458" s="68"/>
      <c r="DS458" s="68"/>
      <c r="DT458" s="68"/>
      <c r="DU458" s="68"/>
      <c r="DV458" s="68"/>
      <c r="DW458" s="68"/>
      <c r="DX458" s="68"/>
      <c r="DY458" s="68"/>
      <c r="DZ458" s="68"/>
      <c r="EA458" s="68"/>
      <c r="EB458" s="68"/>
      <c r="EC458" s="68"/>
      <c r="ED458" s="68"/>
      <c r="EE458" s="68"/>
      <c r="EF458" s="68"/>
      <c r="EG458" s="68"/>
      <c r="EH458" s="68"/>
      <c r="EI458" s="68"/>
      <c r="EJ458" s="68"/>
      <c r="EK458" s="68"/>
      <c r="EL458" s="68"/>
      <c r="EM458" s="68"/>
      <c r="EN458" s="68"/>
      <c r="EO458" s="68"/>
      <c r="EP458" s="68"/>
      <c r="EQ458" s="68"/>
      <c r="ER458" s="68"/>
      <c r="ES458" s="68"/>
      <c r="ET458" s="68"/>
      <c r="EU458" s="68"/>
      <c r="EV458" s="68"/>
      <c r="EW458" s="68"/>
      <c r="EX458" s="68"/>
      <c r="EY458" s="68"/>
      <c r="EZ458" s="68"/>
      <c r="FA458" s="68"/>
      <c r="FB458" s="68"/>
      <c r="FC458" s="68"/>
      <c r="FD458" s="68"/>
      <c r="FE458" s="68"/>
      <c r="FF458" s="68"/>
      <c r="FG458" s="68"/>
      <c r="FH458" s="68"/>
      <c r="FI458" s="68"/>
      <c r="FJ458" s="68"/>
      <c r="FK458" s="68"/>
      <c r="FL458" s="68"/>
      <c r="FM458" s="68"/>
      <c r="FN458" s="68"/>
      <c r="FO458" s="68"/>
      <c r="FP458" s="68"/>
      <c r="FQ458" s="68"/>
      <c r="FR458" s="68"/>
      <c r="FS458" s="68"/>
      <c r="FT458" s="68"/>
      <c r="FU458" s="68"/>
      <c r="FV458" s="68"/>
      <c r="FW458" s="68"/>
      <c r="FX458" s="68"/>
      <c r="FY458" s="68"/>
      <c r="FZ458" s="68"/>
      <c r="GA458" s="68"/>
    </row>
    <row r="459" spans="1:183" s="333" customFormat="1" ht="68.400000000000006" customHeight="1" x14ac:dyDescent="0.35">
      <c r="A459" s="67" t="s">
        <v>2495</v>
      </c>
      <c r="B459" s="255" t="s">
        <v>351</v>
      </c>
      <c r="C459" s="405" t="s">
        <v>50</v>
      </c>
      <c r="D459" s="406" t="s">
        <v>51</v>
      </c>
      <c r="E459" s="14" t="s">
        <v>826</v>
      </c>
      <c r="F459" s="25" t="s">
        <v>827</v>
      </c>
      <c r="G459" s="15">
        <v>43449.72</v>
      </c>
      <c r="H459" s="389">
        <v>43799.880000000005</v>
      </c>
      <c r="I459" s="277">
        <v>0.85000004566222553</v>
      </c>
      <c r="J459" s="389">
        <v>31425.759999999998</v>
      </c>
      <c r="K459" s="250">
        <v>5545.73</v>
      </c>
      <c r="L459" s="389">
        <v>258.41000000000003</v>
      </c>
      <c r="M459" s="250">
        <v>0</v>
      </c>
      <c r="N459" s="250">
        <v>6569.98</v>
      </c>
      <c r="O459" s="25"/>
      <c r="P459" s="252" t="e">
        <f>YEAR(#REF!)</f>
        <v>#REF!</v>
      </c>
      <c r="Q4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59" s="252">
        <f>YEAR(O459)</f>
        <v>1900</v>
      </c>
      <c r="S459" s="252" t="str">
        <f>IF(MONTH(O459)=1,"JANVIER",IF(MONTH(O459)=2,"FEVRIER",IF(MONTH(O459)=3,"MARS",IF(MONTH(O459)=4,"AVRIL",IF(MONTH(O459)=5,"MAI",IF(MONTH(O459)=6,"JUIN",IF(MONTH(O459)=7,"JUILLET",IF(MONTH(O459)=8,"AOUT",IF(MONTH(O459)=9,"SEPTEMBRE",IF(MONTH(O459)=10,"OCTOBRE",IF(MONTH(4)=11,"NOVEMBRE",IF(MONTH(#REF!)=12,"DECEMBRE"))))))))))))</f>
        <v>JANVIER</v>
      </c>
      <c r="T459" s="252" t="e">
        <f>YEAR(#REF!)</f>
        <v>#REF!</v>
      </c>
      <c r="U4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59" s="317" t="s">
        <v>27</v>
      </c>
      <c r="W459" s="317" t="s">
        <v>27</v>
      </c>
      <c r="X459" s="368"/>
      <c r="Y459" s="452"/>
      <c r="Z459" s="190"/>
      <c r="AA459" s="190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  <c r="BZ459" s="68"/>
      <c r="CA459" s="68"/>
      <c r="CB459" s="68"/>
      <c r="CC459" s="68"/>
      <c r="CD459" s="68"/>
      <c r="CE459" s="68"/>
      <c r="CF459" s="68"/>
      <c r="CG459" s="68"/>
      <c r="CH459" s="68"/>
      <c r="CI459" s="68"/>
      <c r="CJ459" s="68"/>
      <c r="CK459" s="68"/>
      <c r="CL459" s="68"/>
      <c r="CM459" s="68"/>
      <c r="CN459" s="68"/>
      <c r="CO459" s="68"/>
      <c r="CP459" s="68"/>
      <c r="CQ459" s="68"/>
      <c r="CR459" s="68"/>
      <c r="CS459" s="68"/>
      <c r="CT459" s="68"/>
      <c r="CU459" s="68"/>
      <c r="CV459" s="68"/>
      <c r="CW459" s="68"/>
      <c r="CX459" s="68"/>
      <c r="CY459" s="68"/>
      <c r="CZ459" s="68"/>
      <c r="DA459" s="68"/>
      <c r="DB459" s="68"/>
      <c r="DC459" s="68"/>
      <c r="DD459" s="68"/>
      <c r="DE459" s="68"/>
      <c r="DF459" s="68"/>
      <c r="DG459" s="68"/>
      <c r="DH459" s="68"/>
      <c r="DI459" s="68"/>
      <c r="DJ459" s="68"/>
      <c r="DK459" s="68"/>
      <c r="DL459" s="68"/>
      <c r="DM459" s="68"/>
      <c r="DN459" s="68"/>
      <c r="DO459" s="68"/>
      <c r="DP459" s="68"/>
      <c r="DQ459" s="68"/>
      <c r="DR459" s="68"/>
      <c r="DS459" s="68"/>
      <c r="DT459" s="68"/>
      <c r="DU459" s="68"/>
      <c r="DV459" s="68"/>
      <c r="DW459" s="68"/>
      <c r="DX459" s="68"/>
      <c r="DY459" s="68"/>
      <c r="DZ459" s="68"/>
      <c r="EA459" s="68"/>
      <c r="EB459" s="68"/>
      <c r="EC459" s="68"/>
      <c r="ED459" s="68"/>
      <c r="EE459" s="68"/>
      <c r="EF459" s="68"/>
      <c r="EG459" s="68"/>
      <c r="EH459" s="68"/>
      <c r="EI459" s="68"/>
      <c r="EJ459" s="68"/>
      <c r="EK459" s="68"/>
      <c r="EL459" s="68"/>
      <c r="EM459" s="68"/>
      <c r="EN459" s="68"/>
      <c r="EO459" s="68"/>
      <c r="EP459" s="68"/>
      <c r="EQ459" s="68"/>
      <c r="ER459" s="68"/>
      <c r="ES459" s="68"/>
      <c r="ET459" s="68"/>
      <c r="EU459" s="68"/>
      <c r="EV459" s="68"/>
      <c r="EW459" s="68"/>
      <c r="EX459" s="68"/>
      <c r="EY459" s="68"/>
      <c r="EZ459" s="68"/>
      <c r="FA459" s="68"/>
      <c r="FB459" s="68"/>
      <c r="FC459" s="68"/>
      <c r="FD459" s="68"/>
      <c r="FE459" s="68"/>
      <c r="FF459" s="68"/>
      <c r="FG459" s="68"/>
      <c r="FH459" s="68"/>
      <c r="FI459" s="68"/>
      <c r="FJ459" s="68"/>
      <c r="FK459" s="68"/>
      <c r="FL459" s="68"/>
      <c r="FM459" s="68"/>
      <c r="FN459" s="68"/>
      <c r="FO459" s="68"/>
      <c r="FP459" s="68"/>
      <c r="FQ459" s="68"/>
      <c r="FR459" s="68"/>
      <c r="FS459" s="68"/>
      <c r="FT459" s="68"/>
      <c r="FU459" s="68"/>
      <c r="FV459" s="68"/>
      <c r="FW459" s="68"/>
      <c r="FX459" s="68"/>
      <c r="FY459" s="68"/>
      <c r="FZ459" s="68"/>
      <c r="GA459" s="68"/>
    </row>
    <row r="460" spans="1:183" s="333" customFormat="1" ht="65.150000000000006" customHeight="1" x14ac:dyDescent="0.35">
      <c r="A460" s="67" t="s">
        <v>2495</v>
      </c>
      <c r="B460" s="255" t="s">
        <v>351</v>
      </c>
      <c r="C460" s="405" t="s">
        <v>50</v>
      </c>
      <c r="D460" s="406" t="s">
        <v>51</v>
      </c>
      <c r="E460" s="14" t="s">
        <v>828</v>
      </c>
      <c r="F460" s="12" t="s">
        <v>829</v>
      </c>
      <c r="G460" s="250">
        <v>20685</v>
      </c>
      <c r="H460" s="389">
        <v>20685</v>
      </c>
      <c r="I460" s="277">
        <v>0.65</v>
      </c>
      <c r="J460" s="250">
        <v>11428.46</v>
      </c>
      <c r="K460" s="250">
        <v>2016.79</v>
      </c>
      <c r="L460" s="250">
        <v>0</v>
      </c>
      <c r="M460" s="250">
        <v>0</v>
      </c>
      <c r="N460" s="264">
        <v>7239.75</v>
      </c>
      <c r="O460" s="11">
        <v>43342</v>
      </c>
      <c r="P460" s="252" t="e">
        <f>YEAR(#REF!)</f>
        <v>#REF!</v>
      </c>
      <c r="Q4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0" s="252">
        <f>YEAR(O460)</f>
        <v>2018</v>
      </c>
      <c r="S460" s="252" t="str">
        <f>IF(MONTH(O460)=1,"JANVIER",IF(MONTH(O460)=2,"FEVRIER",IF(MONTH(O460)=3,"MARS",IF(MONTH(O460)=4,"AVRIL",IF(MONTH(O460)=5,"MAI",IF(MONTH(O460)=6,"JUIN",IF(MONTH(O460)=7,"JUILLET",IF(MONTH(O460)=8,"AOUT",IF(MONTH(O460)=9,"SEPTEMBRE",IF(MONTH(O460)=10,"OCTOBRE",IF(MONTH(4)=11,"NOVEMBRE",IF(MONTH(#REF!)=12,"DECEMBRE"))))))))))))</f>
        <v>AOUT</v>
      </c>
      <c r="T460" s="252" t="e">
        <f>YEAR(#REF!)</f>
        <v>#REF!</v>
      </c>
      <c r="U4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0" s="222" t="s">
        <v>27</v>
      </c>
      <c r="W460" s="222" t="s">
        <v>27</v>
      </c>
      <c r="X460" s="25"/>
      <c r="Y460" s="452"/>
      <c r="Z460" s="190"/>
      <c r="AA460" s="190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  <c r="BZ460" s="68"/>
      <c r="CA460" s="68"/>
      <c r="CB460" s="68"/>
      <c r="CC460" s="68"/>
      <c r="CD460" s="68"/>
      <c r="CE460" s="68"/>
      <c r="CF460" s="68"/>
      <c r="CG460" s="68"/>
      <c r="CH460" s="68"/>
      <c r="CI460" s="68"/>
      <c r="CJ460" s="68"/>
      <c r="CK460" s="68"/>
      <c r="CL460" s="68"/>
      <c r="CM460" s="68"/>
      <c r="CN460" s="68"/>
      <c r="CO460" s="68"/>
      <c r="CP460" s="68"/>
      <c r="CQ460" s="68"/>
      <c r="CR460" s="68"/>
      <c r="CS460" s="68"/>
      <c r="CT460" s="68"/>
      <c r="CU460" s="68"/>
      <c r="CV460" s="68"/>
      <c r="CW460" s="68"/>
      <c r="CX460" s="68"/>
      <c r="CY460" s="68"/>
      <c r="CZ460" s="68"/>
      <c r="DA460" s="68"/>
      <c r="DB460" s="68"/>
      <c r="DC460" s="68"/>
      <c r="DD460" s="68"/>
      <c r="DE460" s="68"/>
      <c r="DF460" s="68"/>
      <c r="DG460" s="68"/>
      <c r="DH460" s="68"/>
      <c r="DI460" s="68"/>
      <c r="DJ460" s="68"/>
      <c r="DK460" s="68"/>
      <c r="DL460" s="68"/>
      <c r="DM460" s="68"/>
      <c r="DN460" s="68"/>
      <c r="DO460" s="68"/>
      <c r="DP460" s="68"/>
      <c r="DQ460" s="68"/>
      <c r="DR460" s="68"/>
      <c r="DS460" s="68"/>
      <c r="DT460" s="68"/>
      <c r="DU460" s="68"/>
      <c r="DV460" s="68"/>
      <c r="DW460" s="68"/>
      <c r="DX460" s="68"/>
      <c r="DY460" s="68"/>
      <c r="DZ460" s="68"/>
      <c r="EA460" s="68"/>
      <c r="EB460" s="68"/>
      <c r="EC460" s="68"/>
      <c r="ED460" s="68"/>
      <c r="EE460" s="68"/>
      <c r="EF460" s="68"/>
      <c r="EG460" s="68"/>
      <c r="EH460" s="68"/>
      <c r="EI460" s="68"/>
      <c r="EJ460" s="68"/>
      <c r="EK460" s="68"/>
      <c r="EL460" s="68"/>
      <c r="EM460" s="68"/>
      <c r="EN460" s="68"/>
      <c r="EO460" s="68"/>
      <c r="EP460" s="68"/>
      <c r="EQ460" s="68"/>
      <c r="ER460" s="68"/>
      <c r="ES460" s="68"/>
      <c r="ET460" s="68"/>
      <c r="EU460" s="68"/>
      <c r="EV460" s="68"/>
      <c r="EW460" s="68"/>
      <c r="EX460" s="68"/>
      <c r="EY460" s="68"/>
      <c r="EZ460" s="68"/>
      <c r="FA460" s="68"/>
      <c r="FB460" s="68"/>
      <c r="FC460" s="68"/>
      <c r="FD460" s="68"/>
      <c r="FE460" s="68"/>
      <c r="FF460" s="68"/>
      <c r="FG460" s="68"/>
      <c r="FH460" s="68"/>
      <c r="FI460" s="68"/>
      <c r="FJ460" s="68"/>
      <c r="FK460" s="68"/>
      <c r="FL460" s="68"/>
      <c r="FM460" s="68"/>
      <c r="FN460" s="68"/>
      <c r="FO460" s="68"/>
      <c r="FP460" s="68"/>
      <c r="FQ460" s="68"/>
      <c r="FR460" s="68"/>
      <c r="FS460" s="68"/>
      <c r="FT460" s="68"/>
      <c r="FU460" s="68"/>
      <c r="FV460" s="68"/>
      <c r="FW460" s="68"/>
      <c r="FX460" s="68"/>
      <c r="FY460" s="68"/>
      <c r="FZ460" s="68"/>
      <c r="GA460" s="68"/>
    </row>
    <row r="461" spans="1:183" s="67" customFormat="1" ht="77.150000000000006" customHeight="1" x14ac:dyDescent="0.35">
      <c r="A461" s="67" t="s">
        <v>2495</v>
      </c>
      <c r="B461" s="255" t="s">
        <v>351</v>
      </c>
      <c r="C461" s="405" t="s">
        <v>50</v>
      </c>
      <c r="D461" s="406" t="s">
        <v>51</v>
      </c>
      <c r="E461" s="14" t="s">
        <v>830</v>
      </c>
      <c r="F461" s="25" t="s">
        <v>831</v>
      </c>
      <c r="G461" s="15">
        <v>67334.960000000006</v>
      </c>
      <c r="H461" s="389">
        <v>67334.960000000006</v>
      </c>
      <c r="I461" s="277">
        <v>0.75</v>
      </c>
      <c r="J461" s="264">
        <v>38087.29</v>
      </c>
      <c r="K461" s="15">
        <v>6721.29</v>
      </c>
      <c r="L461" s="264">
        <v>5692.64</v>
      </c>
      <c r="M461" s="15">
        <v>0</v>
      </c>
      <c r="N461" s="15">
        <v>16833.740000000002</v>
      </c>
      <c r="O461" s="25"/>
      <c r="P461" s="252" t="e">
        <f>YEAR(#REF!)</f>
        <v>#REF!</v>
      </c>
      <c r="Q4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1" s="252">
        <f>YEAR(O461)</f>
        <v>1900</v>
      </c>
      <c r="S461" s="252" t="str">
        <f>IF(MONTH(O461)=1,"JANVIER",IF(MONTH(O461)=2,"FEVRIER",IF(MONTH(O461)=3,"MARS",IF(MONTH(O461)=4,"AVRIL",IF(MONTH(O461)=5,"MAI",IF(MONTH(O461)=6,"JUIN",IF(MONTH(O461)=7,"JUILLET",IF(MONTH(O461)=8,"AOUT",IF(MONTH(O461)=9,"SEPTEMBRE",IF(MONTH(O461)=10,"OCTOBRE",IF(MONTH(4)=11,"NOVEMBRE",IF(MONTH(#REF!)=12,"DECEMBRE"))))))))))))</f>
        <v>JANVIER</v>
      </c>
      <c r="T461" s="252" t="e">
        <f>YEAR(#REF!)</f>
        <v>#REF!</v>
      </c>
      <c r="U4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1" s="222" t="s">
        <v>27</v>
      </c>
      <c r="W461" s="222" t="s">
        <v>27</v>
      </c>
      <c r="X461" s="368"/>
      <c r="Y461" s="407"/>
      <c r="Z461" s="190"/>
      <c r="AA461" s="190"/>
      <c r="GA461" s="68"/>
    </row>
    <row r="462" spans="1:183" s="67" customFormat="1" ht="95.15" customHeight="1" x14ac:dyDescent="0.35">
      <c r="A462" s="67" t="s">
        <v>2495</v>
      </c>
      <c r="B462" s="355" t="s">
        <v>351</v>
      </c>
      <c r="C462" s="405" t="s">
        <v>50</v>
      </c>
      <c r="D462" s="406" t="s">
        <v>51</v>
      </c>
      <c r="E462" s="306" t="s">
        <v>832</v>
      </c>
      <c r="F462" s="331" t="s">
        <v>384</v>
      </c>
      <c r="G462" s="37">
        <v>249392</v>
      </c>
      <c r="H462" s="290">
        <f>J462+K462+L462+M462+N462</f>
        <v>249392</v>
      </c>
      <c r="I462" s="93">
        <f>(J462+K462+L462+M462)/H462</f>
        <v>0.68653846153846143</v>
      </c>
      <c r="J462" s="37">
        <v>145534.60999999999</v>
      </c>
      <c r="K462" s="37">
        <v>23574.799999999999</v>
      </c>
      <c r="L462" s="37">
        <v>2107.79</v>
      </c>
      <c r="M462" s="37">
        <v>0</v>
      </c>
      <c r="N462" s="37">
        <v>78174.8</v>
      </c>
      <c r="O462" s="39">
        <v>44014</v>
      </c>
      <c r="P462" s="252" t="e">
        <f>YEAR(#REF!)</f>
        <v>#REF!</v>
      </c>
      <c r="Q4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2" s="252">
        <f>YEAR(O462)</f>
        <v>2020</v>
      </c>
      <c r="S462" s="252" t="str">
        <f>IF(MONTH(O462)=1,"JANVIER",IF(MONTH(O462)=2,"FEVRIER",IF(MONTH(O462)=3,"MARS",IF(MONTH(O462)=4,"AVRIL",IF(MONTH(O462)=5,"MAI",IF(MONTH(O462)=6,"JUIN",IF(MONTH(O462)=7,"JUILLET",IF(MONTH(O462)=8,"AOUT",IF(MONTH(O462)=9,"SEPTEMBRE",IF(MONTH(O462)=10,"OCTOBRE",IF(MONTH(4)=11,"NOVEMBRE",IF(MONTH(#REF!)=12,"DECEMBRE"))))))))))))</f>
        <v>JUILLET</v>
      </c>
      <c r="T462" s="252" t="e">
        <f>YEAR(#REF!)</f>
        <v>#REF!</v>
      </c>
      <c r="U4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2" s="232" t="e">
        <f>YEAR(#REF!)</f>
        <v>#REF!</v>
      </c>
      <c r="W462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62" s="333"/>
      <c r="Z462" s="190"/>
      <c r="AA462" s="190"/>
      <c r="GA462" s="68"/>
    </row>
    <row r="463" spans="1:183" s="67" customFormat="1" ht="87.65" customHeight="1" x14ac:dyDescent="0.35">
      <c r="A463" s="67" t="s">
        <v>2495</v>
      </c>
      <c r="B463" s="355" t="s">
        <v>351</v>
      </c>
      <c r="C463" s="405" t="s">
        <v>50</v>
      </c>
      <c r="D463" s="406" t="s">
        <v>51</v>
      </c>
      <c r="E463" s="306" t="s">
        <v>833</v>
      </c>
      <c r="F463" s="331" t="s">
        <v>834</v>
      </c>
      <c r="G463" s="37">
        <v>672375</v>
      </c>
      <c r="H463" s="290">
        <f>J463+K463+L463+M463+N463</f>
        <v>161375</v>
      </c>
      <c r="I463" s="93">
        <f>(J463+K463+L463+M463)/H463</f>
        <v>0.65030983733539893</v>
      </c>
      <c r="J463" s="37">
        <v>89202.18</v>
      </c>
      <c r="K463" s="37">
        <v>0</v>
      </c>
      <c r="L463" s="37">
        <v>15741.57</v>
      </c>
      <c r="M463" s="37">
        <v>0</v>
      </c>
      <c r="N463" s="37">
        <v>56431.25</v>
      </c>
      <c r="O463" s="39">
        <v>44014</v>
      </c>
      <c r="P463" s="252" t="e">
        <f>YEAR(#REF!)</f>
        <v>#REF!</v>
      </c>
      <c r="Q4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3" s="252">
        <f>YEAR(O463)</f>
        <v>2020</v>
      </c>
      <c r="S463" s="252" t="str">
        <f>IF(MONTH(O463)=1,"JANVIER",IF(MONTH(O463)=2,"FEVRIER",IF(MONTH(O463)=3,"MARS",IF(MONTH(O463)=4,"AVRIL",IF(MONTH(O463)=5,"MAI",IF(MONTH(O463)=6,"JUIN",IF(MONTH(O463)=7,"JUILLET",IF(MONTH(O463)=8,"AOUT",IF(MONTH(O463)=9,"SEPTEMBRE",IF(MONTH(O463)=10,"OCTOBRE",IF(MONTH(4)=11,"NOVEMBRE",IF(MONTH(#REF!)=12,"DECEMBRE"))))))))))))</f>
        <v>JUILLET</v>
      </c>
      <c r="T463" s="252" t="e">
        <f>YEAR(#REF!)</f>
        <v>#REF!</v>
      </c>
      <c r="U4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3" s="232" t="e">
        <f>YEAR(#REF!)</f>
        <v>#REF!</v>
      </c>
      <c r="W46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63" s="333"/>
      <c r="Z463" s="190"/>
      <c r="AA463" s="190"/>
      <c r="GA463" s="68"/>
    </row>
    <row r="464" spans="1:183" s="67" customFormat="1" ht="70.5" customHeight="1" x14ac:dyDescent="0.35">
      <c r="A464" s="67" t="s">
        <v>2495</v>
      </c>
      <c r="B464" s="355" t="s">
        <v>351</v>
      </c>
      <c r="C464" s="306" t="s">
        <v>50</v>
      </c>
      <c r="D464" s="397" t="s">
        <v>51</v>
      </c>
      <c r="E464" s="306" t="s">
        <v>835</v>
      </c>
      <c r="F464" s="331" t="s">
        <v>836</v>
      </c>
      <c r="G464" s="37">
        <v>191214.1</v>
      </c>
      <c r="H464" s="290">
        <f>J464+K464+L464+M464+N464</f>
        <v>191214.1</v>
      </c>
      <c r="I464" s="93">
        <f>(J464+K464+L464+M464)/H464</f>
        <v>0.5</v>
      </c>
      <c r="J464" s="453">
        <v>81265.990000000005</v>
      </c>
      <c r="K464" s="453">
        <v>14341.06</v>
      </c>
      <c r="L464" s="453">
        <v>0</v>
      </c>
      <c r="M464" s="37">
        <v>0</v>
      </c>
      <c r="N464" s="37">
        <v>95607.05</v>
      </c>
      <c r="O464" s="39">
        <v>44014</v>
      </c>
      <c r="P464" s="252" t="e">
        <f>YEAR(#REF!)</f>
        <v>#REF!</v>
      </c>
      <c r="Q4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4" s="252">
        <f>YEAR(O464)</f>
        <v>2020</v>
      </c>
      <c r="S464" s="252" t="str">
        <f>IF(MONTH(O464)=1,"JANVIER",IF(MONTH(O464)=2,"FEVRIER",IF(MONTH(O464)=3,"MARS",IF(MONTH(O464)=4,"AVRIL",IF(MONTH(O464)=5,"MAI",IF(MONTH(O464)=6,"JUIN",IF(MONTH(O464)=7,"JUILLET",IF(MONTH(O464)=8,"AOUT",IF(MONTH(O464)=9,"SEPTEMBRE",IF(MONTH(O464)=10,"OCTOBRE",IF(MONTH(4)=11,"NOVEMBRE",IF(MONTH(#REF!)=12,"DECEMBRE"))))))))))))</f>
        <v>JUILLET</v>
      </c>
      <c r="T464" s="252" t="e">
        <f>YEAR(#REF!)</f>
        <v>#REF!</v>
      </c>
      <c r="U4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4" s="232" t="e">
        <f>YEAR(#REF!)</f>
        <v>#REF!</v>
      </c>
      <c r="W46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64" s="333"/>
      <c r="Z464" s="190"/>
      <c r="AA464" s="190"/>
      <c r="GA464" s="68"/>
    </row>
    <row r="465" spans="1:183" s="67" customFormat="1" ht="108" customHeight="1" x14ac:dyDescent="0.35">
      <c r="A465" s="67" t="s">
        <v>2495</v>
      </c>
      <c r="B465" s="355" t="s">
        <v>351</v>
      </c>
      <c r="C465" s="306" t="s">
        <v>50</v>
      </c>
      <c r="D465" s="397" t="s">
        <v>51</v>
      </c>
      <c r="E465" s="306" t="s">
        <v>837</v>
      </c>
      <c r="F465" s="331" t="s">
        <v>399</v>
      </c>
      <c r="G465" s="37">
        <v>772733.58</v>
      </c>
      <c r="H465" s="290">
        <f>J465+K465+L465+M465+N465</f>
        <v>713324.68</v>
      </c>
      <c r="I465" s="93">
        <f>(J465+K465+L465+M465)/H465</f>
        <v>0.7340510915730547</v>
      </c>
      <c r="J465" s="37">
        <v>437769.84</v>
      </c>
      <c r="K465" s="37">
        <v>85846.92</v>
      </c>
      <c r="L465" s="37">
        <v>0</v>
      </c>
      <c r="M465" s="37">
        <v>0</v>
      </c>
      <c r="N465" s="37">
        <v>189707.92</v>
      </c>
      <c r="O465" s="39">
        <v>44014</v>
      </c>
      <c r="P465" s="252" t="e">
        <f>YEAR(#REF!)</f>
        <v>#REF!</v>
      </c>
      <c r="Q4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5" s="252">
        <f>YEAR(O465)</f>
        <v>2020</v>
      </c>
      <c r="S465" s="252" t="str">
        <f>IF(MONTH(O465)=1,"JANVIER",IF(MONTH(O465)=2,"FEVRIER",IF(MONTH(O465)=3,"MARS",IF(MONTH(O465)=4,"AVRIL",IF(MONTH(O465)=5,"MAI",IF(MONTH(O465)=6,"JUIN",IF(MONTH(O465)=7,"JUILLET",IF(MONTH(O465)=8,"AOUT",IF(MONTH(O465)=9,"SEPTEMBRE",IF(MONTH(O465)=10,"OCTOBRE",IF(MONTH(4)=11,"NOVEMBRE",IF(MONTH(#REF!)=12,"DECEMBRE"))))))))))))</f>
        <v>JUILLET</v>
      </c>
      <c r="T465" s="252" t="e">
        <f>YEAR(#REF!)</f>
        <v>#REF!</v>
      </c>
      <c r="U4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5" s="252" t="e">
        <f>YEAR(#REF!)</f>
        <v>#REF!</v>
      </c>
      <c r="W4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65" s="333"/>
      <c r="Z465" s="190"/>
      <c r="AA465" s="190"/>
      <c r="GA465" s="68"/>
    </row>
    <row r="466" spans="1:183" s="67" customFormat="1" ht="93.9" customHeight="1" x14ac:dyDescent="0.35">
      <c r="A466" s="67" t="s">
        <v>2495</v>
      </c>
      <c r="B466" s="255" t="s">
        <v>351</v>
      </c>
      <c r="C466" s="405" t="s">
        <v>50</v>
      </c>
      <c r="D466" s="406" t="s">
        <v>51</v>
      </c>
      <c r="E466" s="14" t="s">
        <v>838</v>
      </c>
      <c r="F466" s="25" t="s">
        <v>839</v>
      </c>
      <c r="G466" s="15">
        <v>67900</v>
      </c>
      <c r="H466" s="389">
        <v>37200</v>
      </c>
      <c r="I466" s="277">
        <v>0.67016129032258065</v>
      </c>
      <c r="J466" s="264">
        <v>21190.5</v>
      </c>
      <c r="K466" s="15">
        <v>0</v>
      </c>
      <c r="L466" s="264">
        <v>3739.5</v>
      </c>
      <c r="M466" s="15">
        <v>0</v>
      </c>
      <c r="N466" s="15">
        <v>12270</v>
      </c>
      <c r="O466" s="25"/>
      <c r="P466" s="252" t="e">
        <f>YEAR(#REF!)</f>
        <v>#REF!</v>
      </c>
      <c r="Q4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6" s="252">
        <f>YEAR(O466)</f>
        <v>1900</v>
      </c>
      <c r="S466" s="252" t="str">
        <f>IF(MONTH(O466)=1,"JANVIER",IF(MONTH(O466)=2,"FEVRIER",IF(MONTH(O466)=3,"MARS",IF(MONTH(O466)=4,"AVRIL",IF(MONTH(O466)=5,"MAI",IF(MONTH(O466)=6,"JUIN",IF(MONTH(O466)=7,"JUILLET",IF(MONTH(O466)=8,"AOUT",IF(MONTH(O466)=9,"SEPTEMBRE",IF(MONTH(O466)=10,"OCTOBRE",IF(MONTH(4)=11,"NOVEMBRE",IF(MONTH(#REF!)=12,"DECEMBRE"))))))))))))</f>
        <v>JANVIER</v>
      </c>
      <c r="T466" s="252" t="e">
        <f>YEAR(#REF!)</f>
        <v>#REF!</v>
      </c>
      <c r="U4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6" s="317" t="s">
        <v>27</v>
      </c>
      <c r="W466" s="317" t="s">
        <v>27</v>
      </c>
      <c r="X466" s="368"/>
      <c r="Y466" s="407"/>
      <c r="Z466" s="190"/>
      <c r="AA466" s="190"/>
      <c r="GA466" s="68"/>
    </row>
    <row r="467" spans="1:183" s="67" customFormat="1" ht="75.900000000000006" customHeight="1" x14ac:dyDescent="0.35">
      <c r="A467" s="67" t="s">
        <v>2495</v>
      </c>
      <c r="B467" s="255" t="s">
        <v>351</v>
      </c>
      <c r="C467" s="405" t="s">
        <v>50</v>
      </c>
      <c r="D467" s="406" t="s">
        <v>51</v>
      </c>
      <c r="E467" s="14" t="s">
        <v>840</v>
      </c>
      <c r="F467" s="12" t="s">
        <v>841</v>
      </c>
      <c r="G467" s="264">
        <v>138874.37</v>
      </c>
      <c r="H467" s="389">
        <v>133885.34</v>
      </c>
      <c r="I467" s="277">
        <v>0.8492274807682455</v>
      </c>
      <c r="J467" s="250">
        <v>91511.66</v>
      </c>
      <c r="K467" s="250">
        <v>0</v>
      </c>
      <c r="L467" s="250">
        <v>22187.45</v>
      </c>
      <c r="M467" s="250">
        <v>0</v>
      </c>
      <c r="N467" s="264">
        <v>20186.23</v>
      </c>
      <c r="O467" s="11">
        <v>43137</v>
      </c>
      <c r="P467" s="252" t="e">
        <f>YEAR(#REF!)</f>
        <v>#REF!</v>
      </c>
      <c r="Q4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7" s="252">
        <f>YEAR(O467)</f>
        <v>2018</v>
      </c>
      <c r="S467" s="252" t="str">
        <f>IF(MONTH(O467)=1,"JANVIER",IF(MONTH(O467)=2,"FEVRIER",IF(MONTH(O467)=3,"MARS",IF(MONTH(O467)=4,"AVRIL",IF(MONTH(O467)=5,"MAI",IF(MONTH(O467)=6,"JUIN",IF(MONTH(O467)=7,"JUILLET",IF(MONTH(O467)=8,"AOUT",IF(MONTH(O467)=9,"SEPTEMBRE",IF(MONTH(O467)=10,"OCTOBRE",IF(MONTH(4)=11,"NOVEMBRE",IF(MONTH(#REF!)=12,"DECEMBRE"))))))))))))</f>
        <v>FEVRIER</v>
      </c>
      <c r="T467" s="252" t="e">
        <f>YEAR(#REF!)</f>
        <v>#REF!</v>
      </c>
      <c r="U4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7" s="222" t="s">
        <v>27</v>
      </c>
      <c r="W467" s="222" t="s">
        <v>27</v>
      </c>
      <c r="X467" s="25"/>
      <c r="Y467" s="407"/>
      <c r="Z467" s="190"/>
      <c r="AA467" s="190"/>
      <c r="GA467" s="68"/>
    </row>
    <row r="468" spans="1:183" s="67" customFormat="1" ht="63.65" customHeight="1" x14ac:dyDescent="0.35">
      <c r="A468" s="67" t="s">
        <v>2495</v>
      </c>
      <c r="B468" s="255" t="s">
        <v>351</v>
      </c>
      <c r="C468" s="405" t="s">
        <v>50</v>
      </c>
      <c r="D468" s="406" t="s">
        <v>51</v>
      </c>
      <c r="E468" s="415" t="s">
        <v>842</v>
      </c>
      <c r="F468" s="454" t="s">
        <v>843</v>
      </c>
      <c r="G468" s="426"/>
      <c r="H468" s="389">
        <v>60790.999999999993</v>
      </c>
      <c r="I468" s="277">
        <v>0.65</v>
      </c>
      <c r="J468" s="250">
        <v>33587.019999999997</v>
      </c>
      <c r="K468" s="250">
        <v>0</v>
      </c>
      <c r="L468" s="250">
        <v>5927.13</v>
      </c>
      <c r="M468" s="250">
        <v>0</v>
      </c>
      <c r="N468" s="426">
        <v>21276.85</v>
      </c>
      <c r="O468" s="11">
        <v>42446</v>
      </c>
      <c r="P468" s="252" t="e">
        <f>YEAR(#REF!)</f>
        <v>#REF!</v>
      </c>
      <c r="Q4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8" s="252">
        <f>YEAR(O468)</f>
        <v>2016</v>
      </c>
      <c r="S468" s="252" t="str">
        <f>IF(MONTH(O468)=1,"JANVIER",IF(MONTH(O468)=2,"FEVRIER",IF(MONTH(O468)=3,"MARS",IF(MONTH(O468)=4,"AVRIL",IF(MONTH(O468)=5,"MAI",IF(MONTH(O468)=6,"JUIN",IF(MONTH(O468)=7,"JUILLET",IF(MONTH(O468)=8,"AOUT",IF(MONTH(O468)=9,"SEPTEMBRE",IF(MONTH(O468)=10,"OCTOBRE",IF(MONTH(4)=11,"NOVEMBRE",IF(MONTH(#REF!)=12,"DECEMBRE"))))))))))))</f>
        <v>MARS</v>
      </c>
      <c r="T468" s="252" t="e">
        <f>YEAR(#REF!)</f>
        <v>#REF!</v>
      </c>
      <c r="U4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8" s="222" t="s">
        <v>27</v>
      </c>
      <c r="W468" s="222" t="s">
        <v>27</v>
      </c>
      <c r="X468" s="368"/>
      <c r="Y468" s="407"/>
      <c r="Z468" s="190"/>
      <c r="AA468" s="190"/>
      <c r="GA468" s="68"/>
    </row>
    <row r="469" spans="1:183" s="67" customFormat="1" ht="48.65" customHeight="1" x14ac:dyDescent="0.35">
      <c r="A469" s="67" t="s">
        <v>2495</v>
      </c>
      <c r="B469" s="255" t="s">
        <v>351</v>
      </c>
      <c r="C469" s="405" t="s">
        <v>50</v>
      </c>
      <c r="D469" s="406" t="s">
        <v>51</v>
      </c>
      <c r="E469" s="415" t="s">
        <v>844</v>
      </c>
      <c r="F469" s="416" t="s">
        <v>843</v>
      </c>
      <c r="G469" s="426"/>
      <c r="H469" s="389">
        <v>83297</v>
      </c>
      <c r="I469" s="277">
        <v>0.64999999999999991</v>
      </c>
      <c r="J469" s="250">
        <v>46021.59</v>
      </c>
      <c r="K469" s="250">
        <v>0</v>
      </c>
      <c r="L469" s="250">
        <v>8121.46</v>
      </c>
      <c r="M469" s="250">
        <v>0</v>
      </c>
      <c r="N469" s="426">
        <v>29153.95</v>
      </c>
      <c r="O469" s="11">
        <v>42446</v>
      </c>
      <c r="P469" s="252" t="e">
        <f>YEAR(#REF!)</f>
        <v>#REF!</v>
      </c>
      <c r="Q4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69" s="252">
        <f>YEAR(O469)</f>
        <v>2016</v>
      </c>
      <c r="S469" s="252" t="str">
        <f>IF(MONTH(O469)=1,"JANVIER",IF(MONTH(O469)=2,"FEVRIER",IF(MONTH(O469)=3,"MARS",IF(MONTH(O469)=4,"AVRIL",IF(MONTH(O469)=5,"MAI",IF(MONTH(O469)=6,"JUIN",IF(MONTH(O469)=7,"JUILLET",IF(MONTH(O469)=8,"AOUT",IF(MONTH(O469)=9,"SEPTEMBRE",IF(MONTH(O469)=10,"OCTOBRE",IF(MONTH(4)=11,"NOVEMBRE",IF(MONTH(#REF!)=12,"DECEMBRE"))))))))))))</f>
        <v>MARS</v>
      </c>
      <c r="T469" s="252" t="e">
        <f>YEAR(#REF!)</f>
        <v>#REF!</v>
      </c>
      <c r="U4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69" s="317" t="s">
        <v>27</v>
      </c>
      <c r="W469" s="317" t="s">
        <v>27</v>
      </c>
      <c r="X469" s="368"/>
      <c r="Y469" s="407"/>
      <c r="Z469" s="190"/>
      <c r="AA469" s="190"/>
      <c r="GA469" s="68"/>
    </row>
    <row r="470" spans="1:183" s="215" customFormat="1" ht="48.65" customHeight="1" x14ac:dyDescent="0.35">
      <c r="A470" s="67" t="s">
        <v>2495</v>
      </c>
      <c r="B470" s="255" t="s">
        <v>351</v>
      </c>
      <c r="C470" s="405" t="s">
        <v>50</v>
      </c>
      <c r="D470" s="406" t="s">
        <v>51</v>
      </c>
      <c r="E470" s="14" t="s">
        <v>845</v>
      </c>
      <c r="F470" s="253" t="s">
        <v>846</v>
      </c>
      <c r="G470" s="15">
        <v>42073.85</v>
      </c>
      <c r="H470" s="264">
        <v>30073</v>
      </c>
      <c r="I470" s="277">
        <v>0.71301569357627348</v>
      </c>
      <c r="J470" s="389">
        <v>18227.96</v>
      </c>
      <c r="K470" s="250">
        <v>3216.7</v>
      </c>
      <c r="L470" s="389">
        <v>0</v>
      </c>
      <c r="M470" s="250">
        <v>0</v>
      </c>
      <c r="N470" s="15">
        <v>8628.34</v>
      </c>
      <c r="O470" s="25"/>
      <c r="P470" s="252" t="e">
        <f>YEAR(#REF!)</f>
        <v>#REF!</v>
      </c>
      <c r="Q4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0" s="252">
        <f>YEAR(O470)</f>
        <v>1900</v>
      </c>
      <c r="S470" s="252" t="str">
        <f>IF(MONTH(O470)=1,"JANVIER",IF(MONTH(O470)=2,"FEVRIER",IF(MONTH(O470)=3,"MARS",IF(MONTH(O470)=4,"AVRIL",IF(MONTH(O470)=5,"MAI",IF(MONTH(O470)=6,"JUIN",IF(MONTH(O470)=7,"JUILLET",IF(MONTH(O470)=8,"AOUT",IF(MONTH(O470)=9,"SEPTEMBRE",IF(MONTH(O470)=10,"OCTOBRE",IF(MONTH(4)=11,"NOVEMBRE",IF(MONTH(#REF!)=12,"DECEMBRE"))))))))))))</f>
        <v>JANVIER</v>
      </c>
      <c r="T470" s="252" t="e">
        <f>YEAR(#REF!)</f>
        <v>#REF!</v>
      </c>
      <c r="U4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0" s="222" t="s">
        <v>27</v>
      </c>
      <c r="W470" s="222" t="s">
        <v>27</v>
      </c>
      <c r="X470" s="436"/>
      <c r="Y470" s="407"/>
      <c r="Z470" s="271"/>
      <c r="AA470" s="271"/>
      <c r="GA470" s="204"/>
    </row>
    <row r="471" spans="1:183" s="215" customFormat="1" ht="48.65" customHeight="1" x14ac:dyDescent="0.35">
      <c r="A471" s="67" t="s">
        <v>2495</v>
      </c>
      <c r="B471" s="255" t="s">
        <v>351</v>
      </c>
      <c r="C471" s="405" t="s">
        <v>50</v>
      </c>
      <c r="D471" s="406" t="s">
        <v>51</v>
      </c>
      <c r="E471" s="14" t="s">
        <v>847</v>
      </c>
      <c r="F471" s="279" t="s">
        <v>848</v>
      </c>
      <c r="G471" s="15">
        <v>17000</v>
      </c>
      <c r="H471" s="389">
        <v>8486</v>
      </c>
      <c r="I471" s="277">
        <v>0.65589205750648127</v>
      </c>
      <c r="J471" s="15">
        <v>4731.01</v>
      </c>
      <c r="K471" s="15">
        <v>0</v>
      </c>
      <c r="L471" s="15">
        <v>834.89</v>
      </c>
      <c r="M471" s="15">
        <v>0</v>
      </c>
      <c r="N471" s="15">
        <v>2920.1</v>
      </c>
      <c r="O471" s="11">
        <v>43223</v>
      </c>
      <c r="P471" s="252" t="e">
        <f>YEAR(#REF!)</f>
        <v>#REF!</v>
      </c>
      <c r="Q4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1" s="252">
        <f>YEAR(O471)</f>
        <v>2018</v>
      </c>
      <c r="S471" s="252" t="str">
        <f>IF(MONTH(O471)=1,"JANVIER",IF(MONTH(O471)=2,"FEVRIER",IF(MONTH(O471)=3,"MARS",IF(MONTH(O471)=4,"AVRIL",IF(MONTH(O471)=5,"MAI",IF(MONTH(O471)=6,"JUIN",IF(MONTH(O471)=7,"JUILLET",IF(MONTH(O471)=8,"AOUT",IF(MONTH(O471)=9,"SEPTEMBRE",IF(MONTH(O471)=10,"OCTOBRE",IF(MONTH(4)=11,"NOVEMBRE",IF(MONTH(#REF!)=12,"DECEMBRE"))))))))))))</f>
        <v>MAI</v>
      </c>
      <c r="T471" s="252" t="e">
        <f>YEAR(#REF!)</f>
        <v>#REF!</v>
      </c>
      <c r="U4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1" s="222" t="s">
        <v>27</v>
      </c>
      <c r="W471" s="222" t="s">
        <v>27</v>
      </c>
      <c r="X471" s="436"/>
      <c r="Y471" s="407"/>
      <c r="Z471" s="271"/>
      <c r="AA471" s="271"/>
      <c r="GA471" s="204"/>
    </row>
    <row r="472" spans="1:183" s="215" customFormat="1" ht="48.65" customHeight="1" x14ac:dyDescent="0.35">
      <c r="A472" s="67" t="s">
        <v>2495</v>
      </c>
      <c r="B472" s="255" t="s">
        <v>351</v>
      </c>
      <c r="C472" s="405" t="s">
        <v>50</v>
      </c>
      <c r="D472" s="406" t="s">
        <v>51</v>
      </c>
      <c r="E472" s="14" t="s">
        <v>849</v>
      </c>
      <c r="F472" s="25" t="s">
        <v>850</v>
      </c>
      <c r="G472" s="15">
        <v>10037.01</v>
      </c>
      <c r="H472" s="389">
        <v>3300</v>
      </c>
      <c r="I472" s="277">
        <v>0.65</v>
      </c>
      <c r="J472" s="264">
        <v>1823.25</v>
      </c>
      <c r="K472" s="15">
        <v>0</v>
      </c>
      <c r="L472" s="264">
        <v>321.75</v>
      </c>
      <c r="M472" s="15">
        <v>0</v>
      </c>
      <c r="N472" s="15">
        <v>1155</v>
      </c>
      <c r="O472" s="25"/>
      <c r="P472" s="252" t="e">
        <f>YEAR(#REF!)</f>
        <v>#REF!</v>
      </c>
      <c r="Q4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2" s="252">
        <f>YEAR(O472)</f>
        <v>1900</v>
      </c>
      <c r="S472" s="252" t="str">
        <f>IF(MONTH(O472)=1,"JANVIER",IF(MONTH(O472)=2,"FEVRIER",IF(MONTH(O472)=3,"MARS",IF(MONTH(O472)=4,"AVRIL",IF(MONTH(O472)=5,"MAI",IF(MONTH(O472)=6,"JUIN",IF(MONTH(O472)=7,"JUILLET",IF(MONTH(O472)=8,"AOUT",IF(MONTH(O472)=9,"SEPTEMBRE",IF(MONTH(O472)=10,"OCTOBRE",IF(MONTH(4)=11,"NOVEMBRE",IF(MONTH(#REF!)=12,"DECEMBRE"))))))))))))</f>
        <v>JANVIER</v>
      </c>
      <c r="T472" s="252" t="e">
        <f>YEAR(#REF!)</f>
        <v>#REF!</v>
      </c>
      <c r="U4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2" s="317" t="s">
        <v>27</v>
      </c>
      <c r="W472" s="317" t="s">
        <v>27</v>
      </c>
      <c r="X472" s="436"/>
      <c r="Y472" s="407"/>
      <c r="Z472" s="271"/>
      <c r="AA472" s="271"/>
      <c r="GA472" s="204"/>
    </row>
    <row r="473" spans="1:183" s="215" customFormat="1" ht="58.5" customHeight="1" x14ac:dyDescent="0.35">
      <c r="A473" s="67" t="s">
        <v>2495</v>
      </c>
      <c r="B473" s="255" t="s">
        <v>351</v>
      </c>
      <c r="C473" s="405" t="s">
        <v>50</v>
      </c>
      <c r="D473" s="406" t="s">
        <v>51</v>
      </c>
      <c r="E473" s="14" t="s">
        <v>851</v>
      </c>
      <c r="F473" s="25" t="s">
        <v>852</v>
      </c>
      <c r="G473" s="15">
        <v>17292.25</v>
      </c>
      <c r="H473" s="389">
        <v>17292.25</v>
      </c>
      <c r="I473" s="277">
        <v>0.73604418164206509</v>
      </c>
      <c r="J473" s="264">
        <v>10818.68</v>
      </c>
      <c r="K473" s="15">
        <v>1909.18</v>
      </c>
      <c r="L473" s="264">
        <v>0</v>
      </c>
      <c r="M473" s="15">
        <v>0</v>
      </c>
      <c r="N473" s="15">
        <v>4564.3900000000003</v>
      </c>
      <c r="O473" s="166"/>
      <c r="P473" s="252" t="e">
        <f>YEAR(#REF!)</f>
        <v>#REF!</v>
      </c>
      <c r="Q4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3" s="252">
        <f>YEAR(O473)</f>
        <v>1900</v>
      </c>
      <c r="S473" s="252" t="str">
        <f>IF(MONTH(O473)=1,"JANVIER",IF(MONTH(O473)=2,"FEVRIER",IF(MONTH(O473)=3,"MARS",IF(MONTH(O473)=4,"AVRIL",IF(MONTH(O473)=5,"MAI",IF(MONTH(O473)=6,"JUIN",IF(MONTH(O473)=7,"JUILLET",IF(MONTH(O473)=8,"AOUT",IF(MONTH(O473)=9,"SEPTEMBRE",IF(MONTH(O473)=10,"OCTOBRE",IF(MONTH(4)=11,"NOVEMBRE",IF(MONTH(#REF!)=12,"DECEMBRE"))))))))))))</f>
        <v>JANVIER</v>
      </c>
      <c r="T473" s="252" t="e">
        <f>YEAR(#REF!)</f>
        <v>#REF!</v>
      </c>
      <c r="U4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3" s="222" t="s">
        <v>27</v>
      </c>
      <c r="W473" s="222" t="s">
        <v>27</v>
      </c>
      <c r="X473" s="436"/>
      <c r="Y473" s="407"/>
      <c r="Z473" s="271"/>
      <c r="AA473" s="271"/>
      <c r="GA473" s="204"/>
    </row>
    <row r="474" spans="1:183" s="215" customFormat="1" ht="72" customHeight="1" x14ac:dyDescent="0.35">
      <c r="A474" s="67" t="s">
        <v>2495</v>
      </c>
      <c r="B474" s="255" t="s">
        <v>351</v>
      </c>
      <c r="C474" s="405" t="s">
        <v>50</v>
      </c>
      <c r="D474" s="406" t="s">
        <v>51</v>
      </c>
      <c r="E474" s="14" t="s">
        <v>853</v>
      </c>
      <c r="F474" s="25" t="s">
        <v>854</v>
      </c>
      <c r="G474" s="15">
        <v>37570</v>
      </c>
      <c r="H474" s="389">
        <v>21000</v>
      </c>
      <c r="I474" s="277">
        <v>0.65</v>
      </c>
      <c r="J474" s="15">
        <v>10699.37</v>
      </c>
      <c r="K474" s="15">
        <v>0</v>
      </c>
      <c r="L474" s="15">
        <v>2950.63</v>
      </c>
      <c r="M474" s="15">
        <v>0</v>
      </c>
      <c r="N474" s="15">
        <v>7350</v>
      </c>
      <c r="O474" s="419">
        <v>43165</v>
      </c>
      <c r="P474" s="252" t="e">
        <f>YEAR(#REF!)</f>
        <v>#REF!</v>
      </c>
      <c r="Q4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4" s="252">
        <f>YEAR(O474)</f>
        <v>2018</v>
      </c>
      <c r="S474" s="252" t="str">
        <f>IF(MONTH(O474)=1,"JANVIER",IF(MONTH(O474)=2,"FEVRIER",IF(MONTH(O474)=3,"MARS",IF(MONTH(O474)=4,"AVRIL",IF(MONTH(O474)=5,"MAI",IF(MONTH(O474)=6,"JUIN",IF(MONTH(O474)=7,"JUILLET",IF(MONTH(O474)=8,"AOUT",IF(MONTH(O474)=9,"SEPTEMBRE",IF(MONTH(O474)=10,"OCTOBRE",IF(MONTH(4)=11,"NOVEMBRE",IF(MONTH(#REF!)=12,"DECEMBRE"))))))))))))</f>
        <v>MARS</v>
      </c>
      <c r="T474" s="252" t="e">
        <f>YEAR(#REF!)</f>
        <v>#REF!</v>
      </c>
      <c r="U4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4" s="222" t="s">
        <v>27</v>
      </c>
      <c r="W474" s="222" t="s">
        <v>27</v>
      </c>
      <c r="X474" s="436"/>
      <c r="Y474" s="407"/>
      <c r="Z474" s="271"/>
      <c r="AA474" s="271"/>
      <c r="GA474" s="204"/>
    </row>
    <row r="475" spans="1:183" s="67" customFormat="1" ht="48.65" customHeight="1" x14ac:dyDescent="0.35">
      <c r="A475" s="67" t="s">
        <v>2495</v>
      </c>
      <c r="B475" s="255" t="s">
        <v>351</v>
      </c>
      <c r="C475" s="405" t="s">
        <v>50</v>
      </c>
      <c r="D475" s="406" t="s">
        <v>51</v>
      </c>
      <c r="E475" s="14" t="s">
        <v>855</v>
      </c>
      <c r="F475" s="25" t="s">
        <v>856</v>
      </c>
      <c r="G475" s="15">
        <v>56962.720000000001</v>
      </c>
      <c r="H475" s="389">
        <v>42922.720000000001</v>
      </c>
      <c r="I475" s="277">
        <v>0.71540293811762168</v>
      </c>
      <c r="J475" s="264">
        <v>26100.98</v>
      </c>
      <c r="K475" s="15">
        <v>4606.0600000000004</v>
      </c>
      <c r="L475" s="264">
        <v>0</v>
      </c>
      <c r="M475" s="15">
        <v>0</v>
      </c>
      <c r="N475" s="15">
        <v>12215.68</v>
      </c>
      <c r="O475" s="419">
        <v>43402</v>
      </c>
      <c r="P475" s="252" t="e">
        <f>YEAR(#REF!)</f>
        <v>#REF!</v>
      </c>
      <c r="Q4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5" s="252">
        <f>YEAR(O475)</f>
        <v>2018</v>
      </c>
      <c r="S475" s="252" t="str">
        <f>IF(MONTH(O475)=1,"JANVIER",IF(MONTH(O475)=2,"FEVRIER",IF(MONTH(O475)=3,"MARS",IF(MONTH(O475)=4,"AVRIL",IF(MONTH(O475)=5,"MAI",IF(MONTH(O475)=6,"JUIN",IF(MONTH(O475)=7,"JUILLET",IF(MONTH(O475)=8,"AOUT",IF(MONTH(O475)=9,"SEPTEMBRE",IF(MONTH(O475)=10,"OCTOBRE",IF(MONTH(4)=11,"NOVEMBRE",IF(MONTH(#REF!)=12,"DECEMBRE"))))))))))))</f>
        <v>OCTOBRE</v>
      </c>
      <c r="T475" s="252" t="e">
        <f>YEAR(#REF!)</f>
        <v>#REF!</v>
      </c>
      <c r="U4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5" s="317" t="s">
        <v>27</v>
      </c>
      <c r="W475" s="317" t="s">
        <v>27</v>
      </c>
      <c r="X475" s="253"/>
      <c r="Y475" s="407"/>
      <c r="Z475" s="190"/>
      <c r="AA475" s="190"/>
      <c r="GA475" s="68"/>
    </row>
    <row r="476" spans="1:183" s="67" customFormat="1" ht="48.65" customHeight="1" x14ac:dyDescent="0.35">
      <c r="A476" s="67" t="s">
        <v>2495</v>
      </c>
      <c r="B476" s="255" t="s">
        <v>351</v>
      </c>
      <c r="C476" s="405" t="s">
        <v>50</v>
      </c>
      <c r="D476" s="406" t="s">
        <v>51</v>
      </c>
      <c r="E476" s="14" t="s">
        <v>857</v>
      </c>
      <c r="F476" s="25" t="s">
        <v>858</v>
      </c>
      <c r="G476" s="15">
        <v>63256</v>
      </c>
      <c r="H476" s="389">
        <v>28842.300000000003</v>
      </c>
      <c r="I476" s="277">
        <v>0.72821203579464877</v>
      </c>
      <c r="J476" s="15">
        <v>17527.2</v>
      </c>
      <c r="K476" s="15">
        <v>3093.04</v>
      </c>
      <c r="L476" s="15">
        <v>0</v>
      </c>
      <c r="M476" s="15">
        <v>383.07</v>
      </c>
      <c r="N476" s="15">
        <v>7838.99</v>
      </c>
      <c r="O476" s="419">
        <v>43109</v>
      </c>
      <c r="P476" s="252" t="e">
        <f>YEAR(#REF!)</f>
        <v>#REF!</v>
      </c>
      <c r="Q4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6" s="252">
        <f>YEAR(O476)</f>
        <v>2018</v>
      </c>
      <c r="S476" s="252" t="str">
        <f>IF(MONTH(O476)=1,"JANVIER",IF(MONTH(O476)=2,"FEVRIER",IF(MONTH(O476)=3,"MARS",IF(MONTH(O476)=4,"AVRIL",IF(MONTH(O476)=5,"MAI",IF(MONTH(O476)=6,"JUIN",IF(MONTH(O476)=7,"JUILLET",IF(MONTH(O476)=8,"AOUT",IF(MONTH(O476)=9,"SEPTEMBRE",IF(MONTH(O476)=10,"OCTOBRE",IF(MONTH(4)=11,"NOVEMBRE",IF(MONTH(#REF!)=12,"DECEMBRE"))))))))))))</f>
        <v>JANVIER</v>
      </c>
      <c r="T476" s="252" t="e">
        <f>YEAR(#REF!)</f>
        <v>#REF!</v>
      </c>
      <c r="U4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6" s="222" t="s">
        <v>27</v>
      </c>
      <c r="W476" s="222" t="s">
        <v>27</v>
      </c>
      <c r="X476" s="436"/>
      <c r="Y476" s="407"/>
      <c r="Z476" s="190"/>
      <c r="AA476" s="190"/>
      <c r="GA476" s="68"/>
    </row>
    <row r="477" spans="1:183" s="67" customFormat="1" ht="48.65" customHeight="1" x14ac:dyDescent="0.35">
      <c r="A477" s="67" t="s">
        <v>2495</v>
      </c>
      <c r="B477" s="255" t="s">
        <v>351</v>
      </c>
      <c r="C477" s="405" t="s">
        <v>50</v>
      </c>
      <c r="D477" s="406" t="s">
        <v>51</v>
      </c>
      <c r="E477" s="287" t="s">
        <v>859</v>
      </c>
      <c r="F477" s="25" t="s">
        <v>860</v>
      </c>
      <c r="G477" s="15">
        <v>90233.87</v>
      </c>
      <c r="H477" s="389">
        <v>82910.530000000013</v>
      </c>
      <c r="I477" s="277">
        <v>0.84999999396940296</v>
      </c>
      <c r="J477" s="15">
        <v>59847.47</v>
      </c>
      <c r="K477" s="15">
        <v>10561.32</v>
      </c>
      <c r="L477" s="15">
        <v>0</v>
      </c>
      <c r="M477" s="15">
        <v>65.16</v>
      </c>
      <c r="N477" s="15">
        <v>12436.58</v>
      </c>
      <c r="O477" s="419">
        <v>43077</v>
      </c>
      <c r="P477" s="252" t="e">
        <f>YEAR(#REF!)</f>
        <v>#REF!</v>
      </c>
      <c r="Q4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7" s="252">
        <f>YEAR(O477)</f>
        <v>2017</v>
      </c>
      <c r="S477" s="252" t="e">
        <f>IF(MONTH(O477)=1,"JANVIER",IF(MONTH(O477)=2,"FEVRIER",IF(MONTH(O477)=3,"MARS",IF(MONTH(O477)=4,"AVRIL",IF(MONTH(O477)=5,"MAI",IF(MONTH(O477)=6,"JUIN",IF(MONTH(O477)=7,"JUILLET",IF(MONTH(O477)=8,"AOUT",IF(MONTH(O477)=9,"SEPTEMBRE",IF(MONTH(O477)=10,"OCTOBRE",IF(MONTH(4)=11,"NOVEMBRE",IF(MONTH(#REF!)=12,"DECEMBRE"))))))))))))</f>
        <v>#REF!</v>
      </c>
      <c r="T477" s="252" t="e">
        <f>YEAR(#REF!)</f>
        <v>#REF!</v>
      </c>
      <c r="U4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7" s="222" t="s">
        <v>27</v>
      </c>
      <c r="W477" s="222" t="s">
        <v>27</v>
      </c>
      <c r="X477" s="436"/>
      <c r="Y477" s="407"/>
      <c r="Z477" s="190"/>
      <c r="AA477" s="190"/>
      <c r="GA477" s="68"/>
    </row>
    <row r="478" spans="1:183" s="67" customFormat="1" ht="69.900000000000006" customHeight="1" x14ac:dyDescent="0.35">
      <c r="A478" s="67" t="s">
        <v>2495</v>
      </c>
      <c r="B478" s="255" t="s">
        <v>351</v>
      </c>
      <c r="C478" s="405" t="s">
        <v>50</v>
      </c>
      <c r="D478" s="406" t="s">
        <v>51</v>
      </c>
      <c r="E478" s="14" t="s">
        <v>861</v>
      </c>
      <c r="F478" s="25" t="s">
        <v>862</v>
      </c>
      <c r="G478" s="15">
        <v>66543.95</v>
      </c>
      <c r="H478" s="389">
        <v>56187.280000000006</v>
      </c>
      <c r="I478" s="277">
        <v>0.83456771710607813</v>
      </c>
      <c r="J478" s="15">
        <v>38535.360000000001</v>
      </c>
      <c r="K478" s="15">
        <v>0</v>
      </c>
      <c r="L478" s="15">
        <v>6800.36</v>
      </c>
      <c r="M478" s="15">
        <v>1556.37</v>
      </c>
      <c r="N478" s="15">
        <v>9295.19</v>
      </c>
      <c r="O478" s="166"/>
      <c r="P478" s="252" t="e">
        <f>YEAR(#REF!)</f>
        <v>#REF!</v>
      </c>
      <c r="Q4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8" s="252">
        <f>YEAR(O478)</f>
        <v>1900</v>
      </c>
      <c r="S478" s="252" t="str">
        <f>IF(MONTH(O478)=1,"JANVIER",IF(MONTH(O478)=2,"FEVRIER",IF(MONTH(O478)=3,"MARS",IF(MONTH(O478)=4,"AVRIL",IF(MONTH(O478)=5,"MAI",IF(MONTH(O478)=6,"JUIN",IF(MONTH(O478)=7,"JUILLET",IF(MONTH(O478)=8,"AOUT",IF(MONTH(O478)=9,"SEPTEMBRE",IF(MONTH(O478)=10,"OCTOBRE",IF(MONTH(4)=11,"NOVEMBRE",IF(MONTH(#REF!)=12,"DECEMBRE"))))))))))))</f>
        <v>JANVIER</v>
      </c>
      <c r="T478" s="252" t="e">
        <f>YEAR(#REF!)</f>
        <v>#REF!</v>
      </c>
      <c r="U4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8" s="222" t="s">
        <v>27</v>
      </c>
      <c r="W478" s="222" t="s">
        <v>27</v>
      </c>
      <c r="X478" s="436"/>
      <c r="Y478" s="407"/>
      <c r="Z478" s="190"/>
      <c r="AA478" s="190"/>
      <c r="GA478" s="68"/>
    </row>
    <row r="479" spans="1:183" s="67" customFormat="1" ht="48.65" customHeight="1" x14ac:dyDescent="0.35">
      <c r="A479" s="67" t="s">
        <v>2495</v>
      </c>
      <c r="B479" s="255" t="s">
        <v>351</v>
      </c>
      <c r="C479" s="405" t="s">
        <v>50</v>
      </c>
      <c r="D479" s="406" t="s">
        <v>51</v>
      </c>
      <c r="E479" s="14" t="s">
        <v>863</v>
      </c>
      <c r="F479" s="25" t="s">
        <v>864</v>
      </c>
      <c r="G479" s="15">
        <v>121706.5</v>
      </c>
      <c r="H479" s="389">
        <v>107506.50000000001</v>
      </c>
      <c r="I479" s="277">
        <v>0.84102105454088816</v>
      </c>
      <c r="J479" s="264">
        <v>70631.490000000005</v>
      </c>
      <c r="K479" s="15">
        <v>12464.39</v>
      </c>
      <c r="L479" s="264">
        <v>7319.35</v>
      </c>
      <c r="M479" s="15">
        <v>0</v>
      </c>
      <c r="N479" s="15">
        <v>17091.27</v>
      </c>
      <c r="O479" s="166"/>
      <c r="P479" s="252" t="e">
        <f>YEAR(#REF!)</f>
        <v>#REF!</v>
      </c>
      <c r="Q4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79" s="252">
        <f>YEAR(O479)</f>
        <v>1900</v>
      </c>
      <c r="S479" s="252" t="str">
        <f>IF(MONTH(O479)=1,"JANVIER",IF(MONTH(O479)=2,"FEVRIER",IF(MONTH(O479)=3,"MARS",IF(MONTH(O479)=4,"AVRIL",IF(MONTH(O479)=5,"MAI",IF(MONTH(O479)=6,"JUIN",IF(MONTH(O479)=7,"JUILLET",IF(MONTH(O479)=8,"AOUT",IF(MONTH(O479)=9,"SEPTEMBRE",IF(MONTH(O479)=10,"OCTOBRE",IF(MONTH(4)=11,"NOVEMBRE",IF(MONTH(#REF!)=12,"DECEMBRE"))))))))))))</f>
        <v>JANVIER</v>
      </c>
      <c r="T479" s="252" t="e">
        <f>YEAR(#REF!)</f>
        <v>#REF!</v>
      </c>
      <c r="U4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79" s="222" t="s">
        <v>27</v>
      </c>
      <c r="W479" s="222" t="s">
        <v>27</v>
      </c>
      <c r="X479" s="436"/>
      <c r="Y479" s="407"/>
      <c r="Z479" s="190"/>
      <c r="AA479" s="190"/>
      <c r="GA479" s="68"/>
    </row>
    <row r="480" spans="1:183" s="67" customFormat="1" ht="48.65" customHeight="1" x14ac:dyDescent="0.35">
      <c r="A480" s="67" t="s">
        <v>2495</v>
      </c>
      <c r="B480" s="255" t="s">
        <v>351</v>
      </c>
      <c r="C480" s="405" t="s">
        <v>50</v>
      </c>
      <c r="D480" s="406" t="s">
        <v>51</v>
      </c>
      <c r="E480" s="14" t="s">
        <v>865</v>
      </c>
      <c r="F480" s="12" t="s">
        <v>866</v>
      </c>
      <c r="G480" s="15">
        <v>33701.83</v>
      </c>
      <c r="H480" s="389">
        <v>33701.83</v>
      </c>
      <c r="I480" s="277">
        <v>0.85000013352390658</v>
      </c>
      <c r="J480" s="15">
        <v>23859.06</v>
      </c>
      <c r="K480" s="15">
        <v>0</v>
      </c>
      <c r="L480" s="15">
        <v>4787.5</v>
      </c>
      <c r="M480" s="15">
        <v>0</v>
      </c>
      <c r="N480" s="15">
        <v>5055.2700000000004</v>
      </c>
      <c r="O480" s="419">
        <v>43255</v>
      </c>
      <c r="P480" s="252" t="e">
        <f>YEAR(#REF!)</f>
        <v>#REF!</v>
      </c>
      <c r="Q4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0" s="252">
        <f>YEAR(O480)</f>
        <v>2018</v>
      </c>
      <c r="S480" s="252" t="str">
        <f>IF(MONTH(O480)=1,"JANVIER",IF(MONTH(O480)=2,"FEVRIER",IF(MONTH(O480)=3,"MARS",IF(MONTH(O480)=4,"AVRIL",IF(MONTH(O480)=5,"MAI",IF(MONTH(O480)=6,"JUIN",IF(MONTH(O480)=7,"JUILLET",IF(MONTH(O480)=8,"AOUT",IF(MONTH(O480)=9,"SEPTEMBRE",IF(MONTH(O480)=10,"OCTOBRE",IF(MONTH(4)=11,"NOVEMBRE",IF(MONTH(#REF!)=12,"DECEMBRE"))))))))))))</f>
        <v>JUIN</v>
      </c>
      <c r="T480" s="252" t="e">
        <f>YEAR(#REF!)</f>
        <v>#REF!</v>
      </c>
      <c r="U4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0" s="222" t="s">
        <v>27</v>
      </c>
      <c r="W480" s="222" t="s">
        <v>27</v>
      </c>
      <c r="X480" s="436"/>
      <c r="Y480" s="455"/>
      <c r="Z480" s="190"/>
      <c r="AA480" s="190"/>
      <c r="GA480" s="68"/>
    </row>
    <row r="481" spans="1:183" s="67" customFormat="1" ht="69" customHeight="1" x14ac:dyDescent="0.35">
      <c r="A481" s="67" t="s">
        <v>2495</v>
      </c>
      <c r="B481" s="282" t="s">
        <v>351</v>
      </c>
      <c r="C481" s="14" t="s">
        <v>50</v>
      </c>
      <c r="D481" s="256" t="s">
        <v>51</v>
      </c>
      <c r="E481" s="14" t="s">
        <v>867</v>
      </c>
      <c r="F481" s="12" t="s">
        <v>868</v>
      </c>
      <c r="G481" s="15">
        <v>266262.25</v>
      </c>
      <c r="H481" s="37">
        <f>J481+K481+L481+M481+N481</f>
        <v>159640</v>
      </c>
      <c r="I481" s="93">
        <f>(J481+K481+L481+M481)/H481</f>
        <v>0.85</v>
      </c>
      <c r="J481" s="15">
        <v>115339.9</v>
      </c>
      <c r="K481" s="15">
        <v>20354.099999999999</v>
      </c>
      <c r="L481" s="15">
        <v>0</v>
      </c>
      <c r="M481" s="15">
        <v>0</v>
      </c>
      <c r="N481" s="15">
        <v>23946</v>
      </c>
      <c r="O481" s="188">
        <v>43902</v>
      </c>
      <c r="P481" s="252" t="e">
        <f>YEAR(#REF!)</f>
        <v>#REF!</v>
      </c>
      <c r="Q4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1" s="252">
        <f>YEAR(O481)</f>
        <v>2020</v>
      </c>
      <c r="S481" s="252" t="str">
        <f>IF(MONTH(O481)=1,"JANVIER",IF(MONTH(O481)=2,"FEVRIER",IF(MONTH(O481)=3,"MARS",IF(MONTH(O481)=4,"AVRIL",IF(MONTH(O481)=5,"MAI",IF(MONTH(O481)=6,"JUIN",IF(MONTH(O481)=7,"JUILLET",IF(MONTH(O481)=8,"AOUT",IF(MONTH(O481)=9,"SEPTEMBRE",IF(MONTH(O481)=10,"OCTOBRE",IF(MONTH(4)=11,"NOVEMBRE",IF(MONTH(#REF!)=12,"DECEMBRE"))))))))))))</f>
        <v>MARS</v>
      </c>
      <c r="T481" s="252" t="e">
        <f>YEAR(#REF!)</f>
        <v>#REF!</v>
      </c>
      <c r="U4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1" s="232" t="e">
        <f>YEAR(#REF!)</f>
        <v>#REF!</v>
      </c>
      <c r="W48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81" s="305"/>
      <c r="Y481" s="68"/>
      <c r="Z481" s="190"/>
      <c r="AA481" s="190"/>
      <c r="GA481" s="68"/>
    </row>
    <row r="482" spans="1:183" s="67" customFormat="1" ht="59.15" customHeight="1" x14ac:dyDescent="0.35">
      <c r="A482" s="67" t="s">
        <v>2495</v>
      </c>
      <c r="B482" s="255" t="s">
        <v>351</v>
      </c>
      <c r="C482" s="405" t="s">
        <v>50</v>
      </c>
      <c r="D482" s="406" t="s">
        <v>51</v>
      </c>
      <c r="E482" s="14" t="s">
        <v>869</v>
      </c>
      <c r="F482" s="25" t="s">
        <v>870</v>
      </c>
      <c r="G482" s="15">
        <v>11952.38</v>
      </c>
      <c r="H482" s="389">
        <v>11758.2</v>
      </c>
      <c r="I482" s="277">
        <v>0.85000510282186048</v>
      </c>
      <c r="J482" s="15">
        <v>8495.35</v>
      </c>
      <c r="K482" s="15">
        <v>0</v>
      </c>
      <c r="L482" s="15">
        <v>1499.18</v>
      </c>
      <c r="M482" s="15">
        <v>0</v>
      </c>
      <c r="N482" s="15">
        <v>1763.67</v>
      </c>
      <c r="O482" s="166"/>
      <c r="P482" s="252" t="e">
        <f>YEAR(#REF!)</f>
        <v>#REF!</v>
      </c>
      <c r="Q4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2" s="252">
        <f>YEAR(O482)</f>
        <v>1900</v>
      </c>
      <c r="S482" s="252" t="str">
        <f>IF(MONTH(O482)=1,"JANVIER",IF(MONTH(O482)=2,"FEVRIER",IF(MONTH(O482)=3,"MARS",IF(MONTH(O482)=4,"AVRIL",IF(MONTH(O482)=5,"MAI",IF(MONTH(O482)=6,"JUIN",IF(MONTH(O482)=7,"JUILLET",IF(MONTH(O482)=8,"AOUT",IF(MONTH(O482)=9,"SEPTEMBRE",IF(MONTH(O482)=10,"OCTOBRE",IF(MONTH(4)=11,"NOVEMBRE",IF(MONTH(#REF!)=12,"DECEMBRE"))))))))))))</f>
        <v>JANVIER</v>
      </c>
      <c r="T482" s="252" t="e">
        <f>YEAR(#REF!)</f>
        <v>#REF!</v>
      </c>
      <c r="U4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2" s="317" t="s">
        <v>27</v>
      </c>
      <c r="W482" s="317" t="s">
        <v>27</v>
      </c>
      <c r="X482" s="436"/>
      <c r="Y482" s="455"/>
      <c r="Z482" s="190"/>
      <c r="AA482" s="190"/>
      <c r="GA482" s="68"/>
    </row>
    <row r="483" spans="1:183" s="67" customFormat="1" ht="48.65" customHeight="1" x14ac:dyDescent="0.35">
      <c r="A483" s="67" t="s">
        <v>2495</v>
      </c>
      <c r="B483" s="255" t="s">
        <v>351</v>
      </c>
      <c r="C483" s="405" t="s">
        <v>50</v>
      </c>
      <c r="D483" s="406" t="s">
        <v>51</v>
      </c>
      <c r="E483" s="14" t="s">
        <v>871</v>
      </c>
      <c r="F483" s="25" t="s">
        <v>537</v>
      </c>
      <c r="G483" s="15">
        <v>22480.400000000001</v>
      </c>
      <c r="H483" s="389">
        <v>22480.400000000001</v>
      </c>
      <c r="I483" s="277">
        <v>0.5</v>
      </c>
      <c r="J483" s="15">
        <v>9554.17</v>
      </c>
      <c r="K483" s="15">
        <v>0</v>
      </c>
      <c r="L483" s="15">
        <v>1686.03</v>
      </c>
      <c r="M483" s="15">
        <v>0</v>
      </c>
      <c r="N483" s="15">
        <v>11240.2</v>
      </c>
      <c r="O483" s="419">
        <v>42983</v>
      </c>
      <c r="P483" s="252" t="e">
        <f>YEAR(#REF!)</f>
        <v>#REF!</v>
      </c>
      <c r="Q4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3" s="252">
        <f>YEAR(O483)</f>
        <v>2017</v>
      </c>
      <c r="S483" s="252" t="str">
        <f>IF(MONTH(O483)=1,"JANVIER",IF(MONTH(O483)=2,"FEVRIER",IF(MONTH(O483)=3,"MARS",IF(MONTH(O483)=4,"AVRIL",IF(MONTH(O483)=5,"MAI",IF(MONTH(O483)=6,"JUIN",IF(MONTH(O483)=7,"JUILLET",IF(MONTH(O483)=8,"AOUT",IF(MONTH(O483)=9,"SEPTEMBRE",IF(MONTH(O483)=10,"OCTOBRE",IF(MONTH(4)=11,"NOVEMBRE",IF(MONTH(#REF!)=12,"DECEMBRE"))))))))))))</f>
        <v>SEPTEMBRE</v>
      </c>
      <c r="T483" s="252" t="e">
        <f>YEAR(#REF!)</f>
        <v>#REF!</v>
      </c>
      <c r="U4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3" s="222" t="s">
        <v>27</v>
      </c>
      <c r="W483" s="222" t="s">
        <v>27</v>
      </c>
      <c r="X483" s="436"/>
      <c r="Y483" s="407"/>
      <c r="Z483" s="190"/>
      <c r="AA483" s="190"/>
      <c r="GA483" s="68"/>
    </row>
    <row r="484" spans="1:183" s="67" customFormat="1" ht="62.4" customHeight="1" x14ac:dyDescent="0.35">
      <c r="A484" s="67" t="s">
        <v>2495</v>
      </c>
      <c r="B484" s="255" t="s">
        <v>351</v>
      </c>
      <c r="C484" s="405" t="s">
        <v>50</v>
      </c>
      <c r="D484" s="406" t="s">
        <v>51</v>
      </c>
      <c r="E484" s="14" t="s">
        <v>872</v>
      </c>
      <c r="F484" s="25" t="s">
        <v>873</v>
      </c>
      <c r="G484" s="15">
        <v>51149.35</v>
      </c>
      <c r="H484" s="389">
        <v>45138.75</v>
      </c>
      <c r="I484" s="277">
        <v>0.85000005538478585</v>
      </c>
      <c r="J484" s="15">
        <v>30220.97</v>
      </c>
      <c r="K484" s="15">
        <v>0</v>
      </c>
      <c r="L484" s="15">
        <v>5333.12</v>
      </c>
      <c r="M484" s="15">
        <v>2813.85</v>
      </c>
      <c r="N484" s="15">
        <v>6770.81</v>
      </c>
      <c r="O484" s="419">
        <v>42983</v>
      </c>
      <c r="P484" s="252" t="e">
        <f>YEAR(#REF!)</f>
        <v>#REF!</v>
      </c>
      <c r="Q4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4" s="252">
        <f>YEAR(O484)</f>
        <v>2017</v>
      </c>
      <c r="S484" s="252" t="str">
        <f>IF(MONTH(O484)=1,"JANVIER",IF(MONTH(O484)=2,"FEVRIER",IF(MONTH(O484)=3,"MARS",IF(MONTH(O484)=4,"AVRIL",IF(MONTH(O484)=5,"MAI",IF(MONTH(O484)=6,"JUIN",IF(MONTH(O484)=7,"JUILLET",IF(MONTH(O484)=8,"AOUT",IF(MONTH(O484)=9,"SEPTEMBRE",IF(MONTH(O484)=10,"OCTOBRE",IF(MONTH(4)=11,"NOVEMBRE",IF(MONTH(#REF!)=12,"DECEMBRE"))))))))))))</f>
        <v>SEPTEMBRE</v>
      </c>
      <c r="T484" s="252" t="e">
        <f>YEAR(#REF!)</f>
        <v>#REF!</v>
      </c>
      <c r="U4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4" s="222" t="s">
        <v>27</v>
      </c>
      <c r="W484" s="222" t="s">
        <v>27</v>
      </c>
      <c r="X484" s="436"/>
      <c r="Y484" s="407"/>
      <c r="Z484" s="190"/>
      <c r="AA484" s="190"/>
      <c r="GA484" s="68"/>
    </row>
    <row r="485" spans="1:183" s="67" customFormat="1" ht="48.65" customHeight="1" x14ac:dyDescent="0.35">
      <c r="A485" s="67" t="s">
        <v>2495</v>
      </c>
      <c r="B485" s="255" t="s">
        <v>351</v>
      </c>
      <c r="C485" s="405" t="s">
        <v>50</v>
      </c>
      <c r="D485" s="406" t="s">
        <v>51</v>
      </c>
      <c r="E485" s="14" t="s">
        <v>874</v>
      </c>
      <c r="F485" s="25" t="s">
        <v>875</v>
      </c>
      <c r="G485" s="15">
        <v>6407</v>
      </c>
      <c r="H485" s="389">
        <v>6407</v>
      </c>
      <c r="I485" s="277">
        <v>0.6578039644139223</v>
      </c>
      <c r="J485" s="15">
        <v>3582.36</v>
      </c>
      <c r="K485" s="15">
        <v>0</v>
      </c>
      <c r="L485" s="15">
        <v>632.19000000000005</v>
      </c>
      <c r="M485" s="15">
        <v>0</v>
      </c>
      <c r="N485" s="15">
        <v>2192.4499999999998</v>
      </c>
      <c r="O485" s="166"/>
      <c r="P485" s="252" t="e">
        <f>YEAR(#REF!)</f>
        <v>#REF!</v>
      </c>
      <c r="Q4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5" s="252">
        <f>YEAR(O485)</f>
        <v>1900</v>
      </c>
      <c r="S485" s="252" t="str">
        <f>IF(MONTH(O485)=1,"JANVIER",IF(MONTH(O485)=2,"FEVRIER",IF(MONTH(O485)=3,"MARS",IF(MONTH(O485)=4,"AVRIL",IF(MONTH(O485)=5,"MAI",IF(MONTH(O485)=6,"JUIN",IF(MONTH(O485)=7,"JUILLET",IF(MONTH(O485)=8,"AOUT",IF(MONTH(O485)=9,"SEPTEMBRE",IF(MONTH(O485)=10,"OCTOBRE",IF(MONTH(4)=11,"NOVEMBRE",IF(MONTH(#REF!)=12,"DECEMBRE"))))))))))))</f>
        <v>JANVIER</v>
      </c>
      <c r="T485" s="252" t="e">
        <f>YEAR(#REF!)</f>
        <v>#REF!</v>
      </c>
      <c r="U4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5" s="222" t="s">
        <v>27</v>
      </c>
      <c r="W485" s="222" t="s">
        <v>27</v>
      </c>
      <c r="X485" s="368"/>
      <c r="Y485" s="407"/>
      <c r="Z485" s="190"/>
      <c r="AA485" s="190"/>
      <c r="GA485" s="68"/>
    </row>
    <row r="486" spans="1:183" s="67" customFormat="1" ht="48.65" customHeight="1" x14ac:dyDescent="0.35">
      <c r="A486" s="67" t="s">
        <v>2495</v>
      </c>
      <c r="B486" s="255" t="s">
        <v>351</v>
      </c>
      <c r="C486" s="405" t="s">
        <v>50</v>
      </c>
      <c r="D486" s="406" t="s">
        <v>51</v>
      </c>
      <c r="E486" s="14" t="s">
        <v>874</v>
      </c>
      <c r="F486" s="25" t="s">
        <v>876</v>
      </c>
      <c r="G486" s="15">
        <v>12050</v>
      </c>
      <c r="H486" s="389">
        <v>12050</v>
      </c>
      <c r="I486" s="277">
        <v>0.654149377593361</v>
      </c>
      <c r="J486" s="15">
        <v>6700.12</v>
      </c>
      <c r="K486" s="15">
        <v>0</v>
      </c>
      <c r="L486" s="15">
        <v>1182.3800000000001</v>
      </c>
      <c r="M486" s="15">
        <v>0</v>
      </c>
      <c r="N486" s="15">
        <v>4167.5</v>
      </c>
      <c r="O486" s="166"/>
      <c r="P486" s="252" t="e">
        <f>YEAR(#REF!)</f>
        <v>#REF!</v>
      </c>
      <c r="Q4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6" s="252">
        <f>YEAR(O486)</f>
        <v>1900</v>
      </c>
      <c r="S486" s="252" t="str">
        <f>IF(MONTH(O486)=1,"JANVIER",IF(MONTH(O486)=2,"FEVRIER",IF(MONTH(O486)=3,"MARS",IF(MONTH(O486)=4,"AVRIL",IF(MONTH(O486)=5,"MAI",IF(MONTH(O486)=6,"JUIN",IF(MONTH(O486)=7,"JUILLET",IF(MONTH(O486)=8,"AOUT",IF(MONTH(O486)=9,"SEPTEMBRE",IF(MONTH(O486)=10,"OCTOBRE",IF(MONTH(4)=11,"NOVEMBRE",IF(MONTH(#REF!)=12,"DECEMBRE"))))))))))))</f>
        <v>JANVIER</v>
      </c>
      <c r="T486" s="252" t="e">
        <f>YEAR(#REF!)</f>
        <v>#REF!</v>
      </c>
      <c r="U4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6" s="222" t="s">
        <v>27</v>
      </c>
      <c r="W486" s="222" t="s">
        <v>27</v>
      </c>
      <c r="X486" s="436"/>
      <c r="Y486" s="407"/>
      <c r="Z486" s="190"/>
      <c r="AA486" s="190"/>
      <c r="GA486" s="68"/>
    </row>
    <row r="487" spans="1:183" s="67" customFormat="1" ht="56.4" customHeight="1" x14ac:dyDescent="0.35">
      <c r="A487" s="67" t="s">
        <v>2495</v>
      </c>
      <c r="B487" s="378" t="s">
        <v>351</v>
      </c>
      <c r="C487" s="379" t="s">
        <v>50</v>
      </c>
      <c r="D487" s="380" t="s">
        <v>51</v>
      </c>
      <c r="E487" s="381" t="s">
        <v>877</v>
      </c>
      <c r="F487" s="382" t="s">
        <v>878</v>
      </c>
      <c r="G487" s="37">
        <v>2289684.31</v>
      </c>
      <c r="H487" s="37">
        <f>J487+K487+L487+M487+N487</f>
        <v>250539.07</v>
      </c>
      <c r="I487" s="93">
        <f>(J487+K487+L487+M487)/H487</f>
        <v>0.8500000019956967</v>
      </c>
      <c r="J487" s="37">
        <v>181014.47</v>
      </c>
      <c r="K487" s="37">
        <v>31943.74</v>
      </c>
      <c r="L487" s="37">
        <v>0</v>
      </c>
      <c r="M487" s="37">
        <v>0</v>
      </c>
      <c r="N487" s="37">
        <v>37580.86</v>
      </c>
      <c r="O487" s="188">
        <v>44095</v>
      </c>
      <c r="P487" s="252" t="e">
        <f>YEAR(#REF!)</f>
        <v>#REF!</v>
      </c>
      <c r="Q4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7" s="252">
        <f>YEAR(O487)</f>
        <v>2020</v>
      </c>
      <c r="S487" s="252" t="str">
        <f>IF(MONTH(O487)=1,"JANVIER",IF(MONTH(O487)=2,"FEVRIER",IF(MONTH(O487)=3,"MARS",IF(MONTH(O487)=4,"AVRIL",IF(MONTH(O487)=5,"MAI",IF(MONTH(O487)=6,"JUIN",IF(MONTH(O487)=7,"JUILLET",IF(MONTH(O487)=8,"AOUT",IF(MONTH(O487)=9,"SEPTEMBRE",IF(MONTH(O487)=10,"OCTOBRE",IF(MONTH(4)=11,"NOVEMBRE",IF(MONTH(#REF!)=12,"DECEMBRE"))))))))))))</f>
        <v>SEPTEMBRE</v>
      </c>
      <c r="T487" s="252" t="e">
        <f>YEAR(#REF!)</f>
        <v>#REF!</v>
      </c>
      <c r="U4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7" s="232" t="e">
        <f>YEAR(#REF!)</f>
        <v>#REF!</v>
      </c>
      <c r="W487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87" s="457"/>
      <c r="Z487" s="190"/>
      <c r="AA487" s="190"/>
      <c r="GA487" s="68"/>
    </row>
    <row r="488" spans="1:183" s="67" customFormat="1" ht="48.65" customHeight="1" x14ac:dyDescent="0.35">
      <c r="A488" s="67" t="s">
        <v>2495</v>
      </c>
      <c r="B488" s="255" t="s">
        <v>351</v>
      </c>
      <c r="C488" s="405" t="s">
        <v>50</v>
      </c>
      <c r="D488" s="406" t="s">
        <v>51</v>
      </c>
      <c r="E488" s="14" t="s">
        <v>879</v>
      </c>
      <c r="F488" s="25" t="s">
        <v>880</v>
      </c>
      <c r="G488" s="15">
        <v>10400</v>
      </c>
      <c r="H488" s="389">
        <v>10400</v>
      </c>
      <c r="I488" s="277">
        <v>0.65</v>
      </c>
      <c r="J488" s="15">
        <v>5746</v>
      </c>
      <c r="K488" s="15">
        <v>0</v>
      </c>
      <c r="L488" s="15">
        <v>1014</v>
      </c>
      <c r="M488" s="15">
        <v>0</v>
      </c>
      <c r="N488" s="15">
        <v>3640</v>
      </c>
      <c r="O488" s="25"/>
      <c r="P488" s="252" t="e">
        <f>YEAR(#REF!)</f>
        <v>#REF!</v>
      </c>
      <c r="Q4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8" s="252">
        <f>YEAR(O488)</f>
        <v>1900</v>
      </c>
      <c r="S488" s="252" t="str">
        <f>IF(MONTH(O488)=1,"JANVIER",IF(MONTH(O488)=2,"FEVRIER",IF(MONTH(O488)=3,"MARS",IF(MONTH(O488)=4,"AVRIL",IF(MONTH(O488)=5,"MAI",IF(MONTH(O488)=6,"JUIN",IF(MONTH(O488)=7,"JUILLET",IF(MONTH(O488)=8,"AOUT",IF(MONTH(O488)=9,"SEPTEMBRE",IF(MONTH(O488)=10,"OCTOBRE",IF(MONTH(4)=11,"NOVEMBRE",IF(MONTH(#REF!)=12,"DECEMBRE"))))))))))))</f>
        <v>JANVIER</v>
      </c>
      <c r="T488" s="252" t="e">
        <f>YEAR(#REF!)</f>
        <v>#REF!</v>
      </c>
      <c r="U4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8" s="222" t="s">
        <v>27</v>
      </c>
      <c r="W488" s="222" t="s">
        <v>27</v>
      </c>
      <c r="X488" s="368"/>
      <c r="Y488" s="407"/>
      <c r="Z488" s="190"/>
      <c r="AA488" s="190"/>
      <c r="GA488" s="68"/>
    </row>
    <row r="489" spans="1:183" s="67" customFormat="1" ht="62.4" customHeight="1" x14ac:dyDescent="0.35">
      <c r="A489" s="67" t="s">
        <v>2495</v>
      </c>
      <c r="B489" s="255" t="s">
        <v>351</v>
      </c>
      <c r="C489" s="405" t="s">
        <v>50</v>
      </c>
      <c r="D489" s="406" t="s">
        <v>51</v>
      </c>
      <c r="E489" s="14" t="s">
        <v>881</v>
      </c>
      <c r="F489" s="25" t="s">
        <v>882</v>
      </c>
      <c r="G489" s="15">
        <v>31828</v>
      </c>
      <c r="H489" s="389">
        <v>31828.000000000004</v>
      </c>
      <c r="I489" s="277">
        <v>0.85</v>
      </c>
      <c r="J489" s="15">
        <v>20795.13</v>
      </c>
      <c r="K489" s="15">
        <v>0</v>
      </c>
      <c r="L489" s="15">
        <v>3669.74</v>
      </c>
      <c r="M489" s="15">
        <v>2588.9299999999998</v>
      </c>
      <c r="N489" s="15">
        <v>4774.2</v>
      </c>
      <c r="O489" s="11">
        <v>42983</v>
      </c>
      <c r="P489" s="252" t="e">
        <f>YEAR(#REF!)</f>
        <v>#REF!</v>
      </c>
      <c r="Q4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89" s="252">
        <f>YEAR(O489)</f>
        <v>2017</v>
      </c>
      <c r="S489" s="252" t="str">
        <f>IF(MONTH(O489)=1,"JANVIER",IF(MONTH(O489)=2,"FEVRIER",IF(MONTH(O489)=3,"MARS",IF(MONTH(O489)=4,"AVRIL",IF(MONTH(O489)=5,"MAI",IF(MONTH(O489)=6,"JUIN",IF(MONTH(O489)=7,"JUILLET",IF(MONTH(O489)=8,"AOUT",IF(MONTH(O489)=9,"SEPTEMBRE",IF(MONTH(O489)=10,"OCTOBRE",IF(MONTH(4)=11,"NOVEMBRE",IF(MONTH(#REF!)=12,"DECEMBRE"))))))))))))</f>
        <v>SEPTEMBRE</v>
      </c>
      <c r="T489" s="252" t="e">
        <f>YEAR(#REF!)</f>
        <v>#REF!</v>
      </c>
      <c r="U4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89" s="222" t="s">
        <v>27</v>
      </c>
      <c r="W489" s="222" t="s">
        <v>27</v>
      </c>
      <c r="X489" s="368"/>
      <c r="Y489" s="407"/>
      <c r="Z489" s="190"/>
      <c r="AA489" s="190"/>
      <c r="GA489" s="68"/>
    </row>
    <row r="490" spans="1:183" s="67" customFormat="1" ht="99.65" customHeight="1" x14ac:dyDescent="0.35">
      <c r="A490" s="67" t="s">
        <v>2495</v>
      </c>
      <c r="B490" s="378" t="s">
        <v>351</v>
      </c>
      <c r="C490" s="379" t="s">
        <v>50</v>
      </c>
      <c r="D490" s="380" t="s">
        <v>51</v>
      </c>
      <c r="E490" s="381" t="s">
        <v>883</v>
      </c>
      <c r="F490" s="382" t="s">
        <v>884</v>
      </c>
      <c r="G490" s="37">
        <v>396950.63</v>
      </c>
      <c r="H490" s="37">
        <f>J490+K490+L490+M490+N490</f>
        <v>229458.21</v>
      </c>
      <c r="I490" s="93">
        <f>(J490+K490+L490+M490)/H490</f>
        <v>0.59183674447734946</v>
      </c>
      <c r="J490" s="37">
        <v>93656.41</v>
      </c>
      <c r="K490" s="37">
        <v>42145.39</v>
      </c>
      <c r="L490" s="37">
        <v>0</v>
      </c>
      <c r="M490" s="37">
        <v>0</v>
      </c>
      <c r="N490" s="37">
        <v>93656.41</v>
      </c>
      <c r="O490" s="39">
        <v>44095</v>
      </c>
      <c r="P490" s="252" t="e">
        <f>YEAR(#REF!)</f>
        <v>#REF!</v>
      </c>
      <c r="Q4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0" s="252">
        <f>YEAR(O490)</f>
        <v>2020</v>
      </c>
      <c r="S490" s="252" t="str">
        <f>IF(MONTH(O490)=1,"JANVIER",IF(MONTH(O490)=2,"FEVRIER",IF(MONTH(O490)=3,"MARS",IF(MONTH(O490)=4,"AVRIL",IF(MONTH(O490)=5,"MAI",IF(MONTH(O490)=6,"JUIN",IF(MONTH(O490)=7,"JUILLET",IF(MONTH(O490)=8,"AOUT",IF(MONTH(O490)=9,"SEPTEMBRE",IF(MONTH(O490)=10,"OCTOBRE",IF(MONTH(4)=11,"NOVEMBRE",IF(MONTH(#REF!)=12,"DECEMBRE"))))))))))))</f>
        <v>SEPTEMBRE</v>
      </c>
      <c r="T490" s="252" t="e">
        <f>YEAR(#REF!)</f>
        <v>#REF!</v>
      </c>
      <c r="U4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0" s="232" t="e">
        <f>YEAR(#REF!)</f>
        <v>#REF!</v>
      </c>
      <c r="W49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90" s="333"/>
      <c r="Z490" s="190"/>
      <c r="AA490" s="190"/>
      <c r="GA490" s="68"/>
    </row>
    <row r="491" spans="1:183" s="67" customFormat="1" ht="75.650000000000006" customHeight="1" x14ac:dyDescent="0.35">
      <c r="A491" s="67" t="s">
        <v>2495</v>
      </c>
      <c r="B491" s="255" t="s">
        <v>351</v>
      </c>
      <c r="C491" s="405" t="s">
        <v>50</v>
      </c>
      <c r="D491" s="406" t="s">
        <v>51</v>
      </c>
      <c r="E491" s="14" t="s">
        <v>885</v>
      </c>
      <c r="F491" s="12" t="s">
        <v>886</v>
      </c>
      <c r="G491" s="365">
        <v>51209</v>
      </c>
      <c r="H491" s="250">
        <v>22836</v>
      </c>
      <c r="I491" s="277">
        <v>0.72225433526011562</v>
      </c>
      <c r="J491" s="250">
        <v>14019.39</v>
      </c>
      <c r="K491" s="250">
        <v>2474.0100000000002</v>
      </c>
      <c r="L491" s="250">
        <v>0</v>
      </c>
      <c r="M491" s="250">
        <v>0</v>
      </c>
      <c r="N491" s="250">
        <v>6342.6</v>
      </c>
      <c r="O491" s="11">
        <v>43522</v>
      </c>
      <c r="P491" s="252" t="e">
        <f>YEAR(#REF!)</f>
        <v>#REF!</v>
      </c>
      <c r="Q4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1" s="252">
        <f>YEAR(O491)</f>
        <v>2019</v>
      </c>
      <c r="S491" s="252" t="str">
        <f>IF(MONTH(O491)=1,"JANVIER",IF(MONTH(O491)=2,"FEVRIER",IF(MONTH(O491)=3,"MARS",IF(MONTH(O491)=4,"AVRIL",IF(MONTH(O491)=5,"MAI",IF(MONTH(O491)=6,"JUIN",IF(MONTH(O491)=7,"JUILLET",IF(MONTH(O491)=8,"AOUT",IF(MONTH(O491)=9,"SEPTEMBRE",IF(MONTH(O491)=10,"OCTOBRE",IF(MONTH(4)=11,"NOVEMBRE",IF(MONTH(#REF!)=12,"DECEMBRE"))))))))))))</f>
        <v>FEVRIER</v>
      </c>
      <c r="T491" s="252" t="e">
        <f>YEAR(#REF!)</f>
        <v>#REF!</v>
      </c>
      <c r="U4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1" s="222" t="s">
        <v>27</v>
      </c>
      <c r="W491" s="222" t="s">
        <v>27</v>
      </c>
      <c r="X491" s="25"/>
      <c r="Y491" s="407"/>
      <c r="Z491" s="190"/>
      <c r="AA491" s="190"/>
      <c r="GA491" s="68"/>
    </row>
    <row r="492" spans="1:183" s="67" customFormat="1" ht="48.65" customHeight="1" x14ac:dyDescent="0.35">
      <c r="A492" s="67" t="s">
        <v>2495</v>
      </c>
      <c r="B492" s="255" t="s">
        <v>351</v>
      </c>
      <c r="C492" s="405" t="s">
        <v>50</v>
      </c>
      <c r="D492" s="406" t="s">
        <v>51</v>
      </c>
      <c r="E492" s="14" t="s">
        <v>887</v>
      </c>
      <c r="F492" s="13" t="s">
        <v>888</v>
      </c>
      <c r="G492" s="365">
        <v>57860.4</v>
      </c>
      <c r="H492" s="250">
        <v>57860.4</v>
      </c>
      <c r="I492" s="277">
        <v>0.75</v>
      </c>
      <c r="J492" s="250">
        <v>34249.599999999999</v>
      </c>
      <c r="K492" s="250">
        <v>6044.05</v>
      </c>
      <c r="L492" s="250">
        <v>3101.65</v>
      </c>
      <c r="M492" s="250">
        <v>0</v>
      </c>
      <c r="N492" s="250">
        <v>14465.1</v>
      </c>
      <c r="O492" s="11">
        <v>43488</v>
      </c>
      <c r="P492" s="252" t="e">
        <f>YEAR(#REF!)</f>
        <v>#REF!</v>
      </c>
      <c r="Q4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2" s="252">
        <f>YEAR(O492)</f>
        <v>2019</v>
      </c>
      <c r="S492" s="252" t="str">
        <f>IF(MONTH(O492)=1,"JANVIER",IF(MONTH(O492)=2,"FEVRIER",IF(MONTH(O492)=3,"MARS",IF(MONTH(O492)=4,"AVRIL",IF(MONTH(O492)=5,"MAI",IF(MONTH(O492)=6,"JUIN",IF(MONTH(O492)=7,"JUILLET",IF(MONTH(O492)=8,"AOUT",IF(MONTH(O492)=9,"SEPTEMBRE",IF(MONTH(O492)=10,"OCTOBRE",IF(MONTH(4)=11,"NOVEMBRE",IF(MONTH(#REF!)=12,"DECEMBRE"))))))))))))</f>
        <v>JANVIER</v>
      </c>
      <c r="T492" s="252" t="e">
        <f>YEAR(#REF!)</f>
        <v>#REF!</v>
      </c>
      <c r="U4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2" s="222" t="s">
        <v>27</v>
      </c>
      <c r="W492" s="222" t="s">
        <v>27</v>
      </c>
      <c r="X492" s="25"/>
      <c r="Y492" s="407"/>
      <c r="Z492" s="190"/>
      <c r="AA492" s="190"/>
      <c r="GA492" s="68"/>
    </row>
    <row r="493" spans="1:183" s="67" customFormat="1" ht="48.65" customHeight="1" x14ac:dyDescent="0.35">
      <c r="A493" s="67" t="s">
        <v>2495</v>
      </c>
      <c r="B493" s="378" t="s">
        <v>351</v>
      </c>
      <c r="C493" s="379" t="s">
        <v>50</v>
      </c>
      <c r="D493" s="380" t="s">
        <v>51</v>
      </c>
      <c r="E493" s="14" t="s">
        <v>889</v>
      </c>
      <c r="F493" s="12" t="s">
        <v>890</v>
      </c>
      <c r="G493" s="264">
        <v>376139</v>
      </c>
      <c r="H493" s="264">
        <f>J493+K493+L493+M493+N493</f>
        <v>375630</v>
      </c>
      <c r="I493" s="265">
        <f>(J493+K493+L493+M493)/H493</f>
        <v>0.75</v>
      </c>
      <c r="J493" s="264">
        <v>196859.26</v>
      </c>
      <c r="K493" s="264">
        <v>34739.879999999997</v>
      </c>
      <c r="L493" s="264">
        <v>50123.360000000001</v>
      </c>
      <c r="M493" s="264">
        <v>0</v>
      </c>
      <c r="N493" s="264">
        <v>93907.5</v>
      </c>
      <c r="O493" s="39">
        <v>44131</v>
      </c>
      <c r="P493" s="252" t="e">
        <f>YEAR(#REF!)</f>
        <v>#REF!</v>
      </c>
      <c r="Q4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3" s="252">
        <f>YEAR(O493)</f>
        <v>2020</v>
      </c>
      <c r="S493" s="252" t="str">
        <f>IF(MONTH(O493)=1,"JANVIER",IF(MONTH(O493)=2,"FEVRIER",IF(MONTH(O493)=3,"MARS",IF(MONTH(O493)=4,"AVRIL",IF(MONTH(O493)=5,"MAI",IF(MONTH(O493)=6,"JUIN",IF(MONTH(O493)=7,"JUILLET",IF(MONTH(O493)=8,"AOUT",IF(MONTH(O493)=9,"SEPTEMBRE",IF(MONTH(O493)=10,"OCTOBRE",IF(MONTH(4)=11,"NOVEMBRE",IF(MONTH(#REF!)=12,"DECEMBRE"))))))))))))</f>
        <v>OCTOBRE</v>
      </c>
      <c r="T493" s="252" t="e">
        <f>YEAR(#REF!)</f>
        <v>#REF!</v>
      </c>
      <c r="U4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3" s="232" t="e">
        <f>YEAR(#REF!)</f>
        <v>#REF!</v>
      </c>
      <c r="W49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93" s="330"/>
      <c r="Y493" s="215"/>
      <c r="Z493" s="190"/>
      <c r="AA493" s="190"/>
      <c r="GA493" s="68"/>
    </row>
    <row r="494" spans="1:183" s="67" customFormat="1" ht="48.65" customHeight="1" x14ac:dyDescent="0.35">
      <c r="A494" s="67" t="s">
        <v>2495</v>
      </c>
      <c r="B494" s="255" t="s">
        <v>351</v>
      </c>
      <c r="C494" s="405" t="s">
        <v>50</v>
      </c>
      <c r="D494" s="406" t="s">
        <v>51</v>
      </c>
      <c r="E494" s="14" t="s">
        <v>891</v>
      </c>
      <c r="F494" s="51" t="s">
        <v>892</v>
      </c>
      <c r="G494" s="15">
        <v>21829.5</v>
      </c>
      <c r="H494" s="389">
        <v>21829.5</v>
      </c>
      <c r="I494" s="277">
        <v>0.65000022904784815</v>
      </c>
      <c r="J494" s="15">
        <v>12060.8</v>
      </c>
      <c r="K494" s="15">
        <v>0</v>
      </c>
      <c r="L494" s="15">
        <v>2128.38</v>
      </c>
      <c r="M494" s="15">
        <v>0</v>
      </c>
      <c r="N494" s="15">
        <v>7640.32</v>
      </c>
      <c r="O494" s="11">
        <v>43165</v>
      </c>
      <c r="P494" s="252" t="e">
        <f>YEAR(#REF!)</f>
        <v>#REF!</v>
      </c>
      <c r="Q4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4" s="252">
        <f>YEAR(O494)</f>
        <v>2018</v>
      </c>
      <c r="S494" s="252" t="str">
        <f>IF(MONTH(O494)=1,"JANVIER",IF(MONTH(O494)=2,"FEVRIER",IF(MONTH(O494)=3,"MARS",IF(MONTH(O494)=4,"AVRIL",IF(MONTH(O494)=5,"MAI",IF(MONTH(O494)=6,"JUIN",IF(MONTH(O494)=7,"JUILLET",IF(MONTH(O494)=8,"AOUT",IF(MONTH(O494)=9,"SEPTEMBRE",IF(MONTH(O494)=10,"OCTOBRE",IF(MONTH(4)=11,"NOVEMBRE",IF(MONTH(#REF!)=12,"DECEMBRE"))))))))))))</f>
        <v>MARS</v>
      </c>
      <c r="T494" s="252" t="e">
        <f>YEAR(#REF!)</f>
        <v>#REF!</v>
      </c>
      <c r="U4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4" s="222" t="s">
        <v>27</v>
      </c>
      <c r="W494" s="222" t="s">
        <v>27</v>
      </c>
      <c r="X494" s="368"/>
      <c r="Y494" s="407"/>
      <c r="Z494" s="190"/>
      <c r="AA494" s="190"/>
      <c r="GA494" s="68"/>
    </row>
    <row r="495" spans="1:183" s="67" customFormat="1" ht="57.9" customHeight="1" x14ac:dyDescent="0.35">
      <c r="A495" s="67" t="s">
        <v>2495</v>
      </c>
      <c r="B495" s="255" t="s">
        <v>351</v>
      </c>
      <c r="C495" s="405" t="s">
        <v>50</v>
      </c>
      <c r="D495" s="406" t="s">
        <v>51</v>
      </c>
      <c r="E495" s="14" t="s">
        <v>893</v>
      </c>
      <c r="F495" s="25" t="s">
        <v>894</v>
      </c>
      <c r="G495" s="15">
        <v>32230</v>
      </c>
      <c r="H495" s="389">
        <v>30780</v>
      </c>
      <c r="I495" s="277">
        <v>0.71783625730994149</v>
      </c>
      <c r="J495" s="15">
        <v>17380.54</v>
      </c>
      <c r="K495" s="15">
        <v>0</v>
      </c>
      <c r="L495" s="15">
        <v>3067.16</v>
      </c>
      <c r="M495" s="15">
        <v>1647.3</v>
      </c>
      <c r="N495" s="15">
        <v>8685</v>
      </c>
      <c r="O495" s="25"/>
      <c r="P495" s="252" t="e">
        <f>YEAR(#REF!)</f>
        <v>#REF!</v>
      </c>
      <c r="Q4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5" s="252">
        <f>YEAR(O495)</f>
        <v>1900</v>
      </c>
      <c r="S495" s="252" t="str">
        <f>IF(MONTH(O495)=1,"JANVIER",IF(MONTH(O495)=2,"FEVRIER",IF(MONTH(O495)=3,"MARS",IF(MONTH(O495)=4,"AVRIL",IF(MONTH(O495)=5,"MAI",IF(MONTH(O495)=6,"JUIN",IF(MONTH(O495)=7,"JUILLET",IF(MONTH(O495)=8,"AOUT",IF(MONTH(O495)=9,"SEPTEMBRE",IF(MONTH(O495)=10,"OCTOBRE",IF(MONTH(4)=11,"NOVEMBRE",IF(MONTH(#REF!)=12,"DECEMBRE"))))))))))))</f>
        <v>JANVIER</v>
      </c>
      <c r="T495" s="252" t="e">
        <f>YEAR(#REF!)</f>
        <v>#REF!</v>
      </c>
      <c r="U4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5" s="317" t="s">
        <v>27</v>
      </c>
      <c r="W495" s="317" t="s">
        <v>27</v>
      </c>
      <c r="X495" s="368"/>
      <c r="Y495" s="407"/>
      <c r="Z495" s="190"/>
      <c r="AA495" s="190"/>
      <c r="GA495" s="68"/>
    </row>
    <row r="496" spans="1:183" s="67" customFormat="1" ht="73.5" customHeight="1" x14ac:dyDescent="0.35">
      <c r="A496" s="67" t="s">
        <v>2495</v>
      </c>
      <c r="B496" s="255" t="s">
        <v>351</v>
      </c>
      <c r="C496" s="405" t="s">
        <v>50</v>
      </c>
      <c r="D496" s="406" t="s">
        <v>51</v>
      </c>
      <c r="E496" s="14" t="s">
        <v>895</v>
      </c>
      <c r="F496" s="12" t="s">
        <v>357</v>
      </c>
      <c r="G496" s="15">
        <v>268464.64000000001</v>
      </c>
      <c r="H496" s="15">
        <v>152938</v>
      </c>
      <c r="I496" s="277">
        <v>0.63855745465482749</v>
      </c>
      <c r="J496" s="15">
        <v>82260.740000000005</v>
      </c>
      <c r="K496" s="15">
        <v>15398.96</v>
      </c>
      <c r="L496" s="15">
        <v>0</v>
      </c>
      <c r="M496" s="15">
        <v>0</v>
      </c>
      <c r="N496" s="15">
        <v>55278.3</v>
      </c>
      <c r="O496" s="11">
        <v>43223</v>
      </c>
      <c r="P496" s="252" t="e">
        <f>YEAR(#REF!)</f>
        <v>#REF!</v>
      </c>
      <c r="Q4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6" s="252">
        <f>YEAR(O496)</f>
        <v>2018</v>
      </c>
      <c r="S496" s="252" t="str">
        <f>IF(MONTH(O496)=1,"JANVIER",IF(MONTH(O496)=2,"FEVRIER",IF(MONTH(O496)=3,"MARS",IF(MONTH(O496)=4,"AVRIL",IF(MONTH(O496)=5,"MAI",IF(MONTH(O496)=6,"JUIN",IF(MONTH(O496)=7,"JUILLET",IF(MONTH(O496)=8,"AOUT",IF(MONTH(O496)=9,"SEPTEMBRE",IF(MONTH(O496)=10,"OCTOBRE",IF(MONTH(4)=11,"NOVEMBRE",IF(MONTH(#REF!)=12,"DECEMBRE"))))))))))))</f>
        <v>MAI</v>
      </c>
      <c r="T496" s="252" t="e">
        <f>YEAR(#REF!)</f>
        <v>#REF!</v>
      </c>
      <c r="U4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6" s="232" t="e">
        <f>YEAR(#REF!)</f>
        <v>#REF!</v>
      </c>
      <c r="W49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496" s="368"/>
      <c r="Y496" s="399"/>
      <c r="Z496" s="190"/>
      <c r="AA496" s="190"/>
      <c r="GA496" s="68"/>
    </row>
    <row r="497" spans="1:183" s="67" customFormat="1" ht="72.900000000000006" customHeight="1" x14ac:dyDescent="0.35">
      <c r="A497" s="67" t="s">
        <v>2495</v>
      </c>
      <c r="B497" s="255" t="s">
        <v>351</v>
      </c>
      <c r="C497" s="405" t="s">
        <v>50</v>
      </c>
      <c r="D497" s="406" t="s">
        <v>51</v>
      </c>
      <c r="E497" s="14" t="s">
        <v>896</v>
      </c>
      <c r="F497" s="12" t="s">
        <v>686</v>
      </c>
      <c r="G497" s="365">
        <v>40124</v>
      </c>
      <c r="H497" s="250">
        <v>30288.400000000001</v>
      </c>
      <c r="I497" s="277">
        <v>0.71045020535914738</v>
      </c>
      <c r="J497" s="250">
        <v>18290.64</v>
      </c>
      <c r="K497" s="250">
        <v>3227.76</v>
      </c>
      <c r="L497" s="250">
        <v>0</v>
      </c>
      <c r="M497" s="250">
        <v>0</v>
      </c>
      <c r="N497" s="250">
        <v>8770</v>
      </c>
      <c r="O497" s="11">
        <v>43564</v>
      </c>
      <c r="P497" s="252" t="e">
        <f>YEAR(#REF!)</f>
        <v>#REF!</v>
      </c>
      <c r="Q4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7" s="252">
        <f>YEAR(O497)</f>
        <v>2019</v>
      </c>
      <c r="S497" s="252" t="str">
        <f>IF(MONTH(O497)=1,"JANVIER",IF(MONTH(O497)=2,"FEVRIER",IF(MONTH(O497)=3,"MARS",IF(MONTH(O497)=4,"AVRIL",IF(MONTH(O497)=5,"MAI",IF(MONTH(O497)=6,"JUIN",IF(MONTH(O497)=7,"JUILLET",IF(MONTH(O497)=8,"AOUT",IF(MONTH(O497)=9,"SEPTEMBRE",IF(MONTH(O497)=10,"OCTOBRE",IF(MONTH(4)=11,"NOVEMBRE",IF(MONTH(#REF!)=12,"DECEMBRE"))))))))))))</f>
        <v>AVRIL</v>
      </c>
      <c r="T497" s="252" t="e">
        <f>YEAR(#REF!)</f>
        <v>#REF!</v>
      </c>
      <c r="U4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7" s="317" t="s">
        <v>27</v>
      </c>
      <c r="W497" s="317" t="s">
        <v>27</v>
      </c>
      <c r="X497" s="25"/>
      <c r="Y497" s="407"/>
      <c r="Z497" s="190"/>
      <c r="AA497" s="190"/>
      <c r="GA497" s="68"/>
    </row>
    <row r="498" spans="1:183" s="67" customFormat="1" ht="104.15" customHeight="1" x14ac:dyDescent="0.35">
      <c r="A498" s="67" t="s">
        <v>2495</v>
      </c>
      <c r="B498" s="255" t="s">
        <v>351</v>
      </c>
      <c r="C498" s="405" t="s">
        <v>50</v>
      </c>
      <c r="D498" s="406" t="s">
        <v>51</v>
      </c>
      <c r="E498" s="14" t="s">
        <v>897</v>
      </c>
      <c r="F498" s="25" t="s">
        <v>898</v>
      </c>
      <c r="G498" s="15">
        <v>10092.1</v>
      </c>
      <c r="H498" s="389">
        <v>6000.7199999999993</v>
      </c>
      <c r="I498" s="277">
        <v>0.7328137290191844</v>
      </c>
      <c r="J498" s="15">
        <v>3527.78</v>
      </c>
      <c r="K498" s="15">
        <v>0</v>
      </c>
      <c r="L498" s="15">
        <v>622.54999999999995</v>
      </c>
      <c r="M498" s="15">
        <v>247.08</v>
      </c>
      <c r="N498" s="15">
        <v>1603.31</v>
      </c>
      <c r="O498" s="419">
        <v>43196</v>
      </c>
      <c r="P498" s="252" t="e">
        <f>YEAR(#REF!)</f>
        <v>#REF!</v>
      </c>
      <c r="Q4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8" s="252">
        <f>YEAR(O498)</f>
        <v>2018</v>
      </c>
      <c r="S498" s="252" t="str">
        <f>IF(MONTH(O498)=1,"JANVIER",IF(MONTH(O498)=2,"FEVRIER",IF(MONTH(O498)=3,"MARS",IF(MONTH(O498)=4,"AVRIL",IF(MONTH(O498)=5,"MAI",IF(MONTH(O498)=6,"JUIN",IF(MONTH(O498)=7,"JUILLET",IF(MONTH(O498)=8,"AOUT",IF(MONTH(O498)=9,"SEPTEMBRE",IF(MONTH(O498)=10,"OCTOBRE",IF(MONTH(4)=11,"NOVEMBRE",IF(MONTH(#REF!)=12,"DECEMBRE"))))))))))))</f>
        <v>AVRIL</v>
      </c>
      <c r="T498" s="252" t="e">
        <f>YEAR(#REF!)</f>
        <v>#REF!</v>
      </c>
      <c r="U4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8" s="222" t="s">
        <v>27</v>
      </c>
      <c r="W498" s="222" t="s">
        <v>27</v>
      </c>
      <c r="X498" s="368"/>
      <c r="Y498" s="407"/>
      <c r="Z498" s="190"/>
      <c r="AA498" s="190"/>
      <c r="GA498" s="68"/>
    </row>
    <row r="499" spans="1:183" s="67" customFormat="1" ht="86.4" customHeight="1" x14ac:dyDescent="0.35">
      <c r="A499" s="67" t="s">
        <v>2495</v>
      </c>
      <c r="B499" s="255" t="s">
        <v>351</v>
      </c>
      <c r="C499" s="405" t="s">
        <v>50</v>
      </c>
      <c r="D499" s="406" t="s">
        <v>51</v>
      </c>
      <c r="E499" s="14" t="s">
        <v>899</v>
      </c>
      <c r="F499" s="25" t="s">
        <v>900</v>
      </c>
      <c r="G499" s="15">
        <v>51057.75</v>
      </c>
      <c r="H499" s="389">
        <v>40273.75</v>
      </c>
      <c r="I499" s="277">
        <v>0.749999937924827</v>
      </c>
      <c r="J499" s="15">
        <v>25491.06</v>
      </c>
      <c r="K499" s="15">
        <v>0</v>
      </c>
      <c r="L499" s="15">
        <v>4498.43</v>
      </c>
      <c r="M499" s="15">
        <v>215.82</v>
      </c>
      <c r="N499" s="15">
        <v>10068.44</v>
      </c>
      <c r="O499" s="419">
        <v>42983</v>
      </c>
      <c r="P499" s="252" t="e">
        <f>YEAR(#REF!)</f>
        <v>#REF!</v>
      </c>
      <c r="Q4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499" s="252">
        <f>YEAR(O499)</f>
        <v>2017</v>
      </c>
      <c r="S499" s="252" t="str">
        <f>IF(MONTH(O499)=1,"JANVIER",IF(MONTH(O499)=2,"FEVRIER",IF(MONTH(O499)=3,"MARS",IF(MONTH(O499)=4,"AVRIL",IF(MONTH(O499)=5,"MAI",IF(MONTH(O499)=6,"JUIN",IF(MONTH(O499)=7,"JUILLET",IF(MONTH(O499)=8,"AOUT",IF(MONTH(O499)=9,"SEPTEMBRE",IF(MONTH(O499)=10,"OCTOBRE",IF(MONTH(4)=11,"NOVEMBRE",IF(MONTH(#REF!)=12,"DECEMBRE"))))))))))))</f>
        <v>SEPTEMBRE</v>
      </c>
      <c r="T499" s="252" t="e">
        <f>YEAR(#REF!)</f>
        <v>#REF!</v>
      </c>
      <c r="U4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499" s="222" t="s">
        <v>27</v>
      </c>
      <c r="W499" s="222" t="s">
        <v>27</v>
      </c>
      <c r="X499" s="368"/>
      <c r="Y499" s="407"/>
      <c r="Z499" s="190"/>
      <c r="AA499" s="190"/>
      <c r="GA499" s="68"/>
    </row>
    <row r="500" spans="1:183" s="67" customFormat="1" ht="87.65" customHeight="1" x14ac:dyDescent="0.35">
      <c r="A500" s="67" t="s">
        <v>2495</v>
      </c>
      <c r="B500" s="255" t="s">
        <v>351</v>
      </c>
      <c r="C500" s="405" t="s">
        <v>50</v>
      </c>
      <c r="D500" s="406" t="s">
        <v>51</v>
      </c>
      <c r="E500" s="14" t="s">
        <v>901</v>
      </c>
      <c r="F500" s="25" t="s">
        <v>902</v>
      </c>
      <c r="G500" s="15">
        <v>93011.58</v>
      </c>
      <c r="H500" s="389">
        <v>76404</v>
      </c>
      <c r="I500" s="277">
        <v>0.85</v>
      </c>
      <c r="J500" s="15">
        <v>50246.26</v>
      </c>
      <c r="K500" s="15">
        <v>8866.99</v>
      </c>
      <c r="L500" s="15">
        <v>0</v>
      </c>
      <c r="M500" s="15">
        <v>5830.15</v>
      </c>
      <c r="N500" s="15">
        <v>11460.6</v>
      </c>
      <c r="O500" s="419">
        <v>43018</v>
      </c>
      <c r="P500" s="252" t="e">
        <f>YEAR(#REF!)</f>
        <v>#REF!</v>
      </c>
      <c r="Q5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0" s="252">
        <f>YEAR(O500)</f>
        <v>2017</v>
      </c>
      <c r="S500" s="252" t="str">
        <f>IF(MONTH(O500)=1,"JANVIER",IF(MONTH(O500)=2,"FEVRIER",IF(MONTH(O500)=3,"MARS",IF(MONTH(O500)=4,"AVRIL",IF(MONTH(O500)=5,"MAI",IF(MONTH(O500)=6,"JUIN",IF(MONTH(O500)=7,"JUILLET",IF(MONTH(O500)=8,"AOUT",IF(MONTH(O500)=9,"SEPTEMBRE",IF(MONTH(O500)=10,"OCTOBRE",IF(MONTH(4)=11,"NOVEMBRE",IF(MONTH(#REF!)=12,"DECEMBRE"))))))))))))</f>
        <v>OCTOBRE</v>
      </c>
      <c r="T500" s="252" t="e">
        <f>YEAR(#REF!)</f>
        <v>#REF!</v>
      </c>
      <c r="U5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0" s="222" t="s">
        <v>27</v>
      </c>
      <c r="W500" s="222" t="s">
        <v>27</v>
      </c>
      <c r="X500" s="368"/>
      <c r="Y500" s="407"/>
      <c r="Z500" s="190"/>
      <c r="AA500" s="190"/>
      <c r="GA500" s="68"/>
    </row>
    <row r="501" spans="1:183" s="67" customFormat="1" ht="89.4" customHeight="1" x14ac:dyDescent="0.35">
      <c r="A501" s="67" t="s">
        <v>2495</v>
      </c>
      <c r="B501" s="255" t="s">
        <v>351</v>
      </c>
      <c r="C501" s="405" t="s">
        <v>50</v>
      </c>
      <c r="D501" s="406" t="s">
        <v>51</v>
      </c>
      <c r="E501" s="14" t="s">
        <v>903</v>
      </c>
      <c r="F501" s="12" t="s">
        <v>904</v>
      </c>
      <c r="G501" s="365">
        <v>117233.33</v>
      </c>
      <c r="H501" s="250">
        <v>106077.32</v>
      </c>
      <c r="I501" s="277">
        <v>0.8370000297895912</v>
      </c>
      <c r="J501" s="250">
        <v>75468.710000000006</v>
      </c>
      <c r="K501" s="250">
        <v>13318.01</v>
      </c>
      <c r="L501" s="250">
        <v>0</v>
      </c>
      <c r="M501" s="250">
        <v>0</v>
      </c>
      <c r="N501" s="250">
        <v>17290.599999999999</v>
      </c>
      <c r="O501" s="419">
        <v>43564</v>
      </c>
      <c r="P501" s="252" t="e">
        <f>YEAR(#REF!)</f>
        <v>#REF!</v>
      </c>
      <c r="Q5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1" s="252">
        <f>YEAR(O501)</f>
        <v>2019</v>
      </c>
      <c r="S501" s="252" t="str">
        <f>IF(MONTH(O501)=1,"JANVIER",IF(MONTH(O501)=2,"FEVRIER",IF(MONTH(O501)=3,"MARS",IF(MONTH(O501)=4,"AVRIL",IF(MONTH(O501)=5,"MAI",IF(MONTH(O501)=6,"JUIN",IF(MONTH(O501)=7,"JUILLET",IF(MONTH(O501)=8,"AOUT",IF(MONTH(O501)=9,"SEPTEMBRE",IF(MONTH(O501)=10,"OCTOBRE",IF(MONTH(4)=11,"NOVEMBRE",IF(MONTH(#REF!)=12,"DECEMBRE"))))))))))))</f>
        <v>AVRIL</v>
      </c>
      <c r="T501" s="252" t="e">
        <f>YEAR(#REF!)</f>
        <v>#REF!</v>
      </c>
      <c r="U5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1" s="222" t="s">
        <v>27</v>
      </c>
      <c r="W501" s="222" t="s">
        <v>27</v>
      </c>
      <c r="X501" s="25"/>
      <c r="Y501" s="407"/>
      <c r="Z501" s="190"/>
      <c r="AA501" s="190"/>
      <c r="GA501" s="68"/>
    </row>
    <row r="502" spans="1:183" s="67" customFormat="1" ht="48.65" customHeight="1" x14ac:dyDescent="0.35">
      <c r="A502" s="67" t="s">
        <v>2495</v>
      </c>
      <c r="B502" s="255" t="s">
        <v>351</v>
      </c>
      <c r="C502" s="405" t="s">
        <v>50</v>
      </c>
      <c r="D502" s="406" t="s">
        <v>51</v>
      </c>
      <c r="E502" s="14" t="s">
        <v>905</v>
      </c>
      <c r="F502" s="25" t="s">
        <v>906</v>
      </c>
      <c r="G502" s="15">
        <v>17400</v>
      </c>
      <c r="H502" s="389">
        <v>17400</v>
      </c>
      <c r="I502" s="277">
        <v>0.75</v>
      </c>
      <c r="J502" s="15">
        <v>11092.5</v>
      </c>
      <c r="K502" s="15">
        <v>0</v>
      </c>
      <c r="L502" s="15">
        <v>1957.5</v>
      </c>
      <c r="M502" s="15">
        <v>0</v>
      </c>
      <c r="N502" s="15">
        <v>4350</v>
      </c>
      <c r="O502" s="419">
        <v>43137</v>
      </c>
      <c r="P502" s="252" t="e">
        <f>YEAR(#REF!)</f>
        <v>#REF!</v>
      </c>
      <c r="Q5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2" s="252">
        <f>YEAR(O502)</f>
        <v>2018</v>
      </c>
      <c r="S502" s="252" t="str">
        <f>IF(MONTH(O502)=1,"JANVIER",IF(MONTH(O502)=2,"FEVRIER",IF(MONTH(O502)=3,"MARS",IF(MONTH(O502)=4,"AVRIL",IF(MONTH(O502)=5,"MAI",IF(MONTH(O502)=6,"JUIN",IF(MONTH(O502)=7,"JUILLET",IF(MONTH(O502)=8,"AOUT",IF(MONTH(O502)=9,"SEPTEMBRE",IF(MONTH(O502)=10,"OCTOBRE",IF(MONTH(4)=11,"NOVEMBRE",IF(MONTH(#REF!)=12,"DECEMBRE"))))))))))))</f>
        <v>FEVRIER</v>
      </c>
      <c r="T502" s="252" t="e">
        <f>YEAR(#REF!)</f>
        <v>#REF!</v>
      </c>
      <c r="U5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2" s="222" t="s">
        <v>27</v>
      </c>
      <c r="W502" s="222" t="s">
        <v>27</v>
      </c>
      <c r="X502" s="368"/>
      <c r="Y502" s="407"/>
      <c r="Z502" s="190"/>
      <c r="AA502" s="190"/>
      <c r="GA502" s="68"/>
    </row>
    <row r="503" spans="1:183" s="67" customFormat="1" ht="87.65" customHeight="1" x14ac:dyDescent="0.35">
      <c r="A503" s="67" t="s">
        <v>2495</v>
      </c>
      <c r="B503" s="255" t="s">
        <v>351</v>
      </c>
      <c r="C503" s="405" t="s">
        <v>50</v>
      </c>
      <c r="D503" s="406" t="s">
        <v>51</v>
      </c>
      <c r="E503" s="14" t="s">
        <v>907</v>
      </c>
      <c r="F503" s="12" t="s">
        <v>399</v>
      </c>
      <c r="G503" s="15">
        <v>241548.4</v>
      </c>
      <c r="H503" s="15">
        <v>89732.09</v>
      </c>
      <c r="I503" s="277">
        <v>0.13043483106210946</v>
      </c>
      <c r="J503" s="15">
        <v>11704.19</v>
      </c>
      <c r="K503" s="15">
        <v>0</v>
      </c>
      <c r="L503" s="15">
        <v>0</v>
      </c>
      <c r="M503" s="15">
        <v>0</v>
      </c>
      <c r="N503" s="15">
        <v>78027.899999999994</v>
      </c>
      <c r="O503" s="419">
        <v>43223</v>
      </c>
      <c r="P503" s="252" t="e">
        <f>YEAR(#REF!)</f>
        <v>#REF!</v>
      </c>
      <c r="Q5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3" s="252">
        <f>YEAR(O503)</f>
        <v>2018</v>
      </c>
      <c r="S503" s="252" t="str">
        <f>IF(MONTH(O503)=1,"JANVIER",IF(MONTH(O503)=2,"FEVRIER",IF(MONTH(O503)=3,"MARS",IF(MONTH(O503)=4,"AVRIL",IF(MONTH(O503)=5,"MAI",IF(MONTH(O503)=6,"JUIN",IF(MONTH(O503)=7,"JUILLET",IF(MONTH(O503)=8,"AOUT",IF(MONTH(O503)=9,"SEPTEMBRE",IF(MONTH(O503)=10,"OCTOBRE",IF(MONTH(4)=11,"NOVEMBRE",IF(MONTH(#REF!)=12,"DECEMBRE"))))))))))))</f>
        <v>MAI</v>
      </c>
      <c r="T503" s="252" t="e">
        <f>YEAR(#REF!)</f>
        <v>#REF!</v>
      </c>
      <c r="U5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3" s="232" t="e">
        <f>YEAR(#REF!)</f>
        <v>#REF!</v>
      </c>
      <c r="W50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03" s="368"/>
      <c r="Y503" s="399"/>
      <c r="Z503" s="190"/>
      <c r="AA503" s="190"/>
      <c r="GA503" s="68"/>
    </row>
    <row r="504" spans="1:183" s="67" customFormat="1" ht="48.65" customHeight="1" x14ac:dyDescent="0.35">
      <c r="A504" s="67" t="s">
        <v>2495</v>
      </c>
      <c r="B504" s="255" t="s">
        <v>351</v>
      </c>
      <c r="C504" s="405" t="s">
        <v>50</v>
      </c>
      <c r="D504" s="406" t="s">
        <v>51</v>
      </c>
      <c r="E504" s="167" t="s">
        <v>908</v>
      </c>
      <c r="F504" s="206" t="s">
        <v>909</v>
      </c>
      <c r="G504" s="35">
        <v>11307.8</v>
      </c>
      <c r="H504" s="458">
        <v>11310.8</v>
      </c>
      <c r="I504" s="446">
        <v>0.65009283162994658</v>
      </c>
      <c r="J504" s="35">
        <v>6247.55</v>
      </c>
      <c r="K504" s="35">
        <v>0</v>
      </c>
      <c r="L504" s="35">
        <v>1105.52</v>
      </c>
      <c r="M504" s="35">
        <v>0</v>
      </c>
      <c r="N504" s="35">
        <v>3957.73</v>
      </c>
      <c r="O504" s="419">
        <v>43284</v>
      </c>
      <c r="P504" s="252" t="e">
        <f>YEAR(#REF!)</f>
        <v>#REF!</v>
      </c>
      <c r="Q5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4" s="252">
        <f>YEAR(O504)</f>
        <v>2018</v>
      </c>
      <c r="S504" s="252" t="str">
        <f>IF(MONTH(O504)=1,"JANVIER",IF(MONTH(O504)=2,"FEVRIER",IF(MONTH(O504)=3,"MARS",IF(MONTH(O504)=4,"AVRIL",IF(MONTH(O504)=5,"MAI",IF(MONTH(O504)=6,"JUIN",IF(MONTH(O504)=7,"JUILLET",IF(MONTH(O504)=8,"AOUT",IF(MONTH(O504)=9,"SEPTEMBRE",IF(MONTH(O504)=10,"OCTOBRE",IF(MONTH(4)=11,"NOVEMBRE",IF(MONTH(#REF!)=12,"DECEMBRE"))))))))))))</f>
        <v>JUILLET</v>
      </c>
      <c r="T504" s="252" t="e">
        <f>YEAR(#REF!)</f>
        <v>#REF!</v>
      </c>
      <c r="U5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4" s="222" t="s">
        <v>27</v>
      </c>
      <c r="W504" s="222" t="s">
        <v>27</v>
      </c>
      <c r="X504" s="166"/>
      <c r="Y504" s="407"/>
      <c r="Z504" s="190"/>
      <c r="AA504" s="190"/>
      <c r="GA504" s="68"/>
    </row>
    <row r="505" spans="1:183" s="67" customFormat="1" ht="72.650000000000006" customHeight="1" x14ac:dyDescent="0.35">
      <c r="A505" s="67" t="s">
        <v>2495</v>
      </c>
      <c r="B505" s="255" t="s">
        <v>351</v>
      </c>
      <c r="C505" s="405" t="s">
        <v>50</v>
      </c>
      <c r="D505" s="406" t="s">
        <v>51</v>
      </c>
      <c r="E505" s="14" t="s">
        <v>910</v>
      </c>
      <c r="F505" s="25" t="s">
        <v>911</v>
      </c>
      <c r="G505" s="15">
        <v>145162.29999999999</v>
      </c>
      <c r="H505" s="437">
        <v>142131.97</v>
      </c>
      <c r="I505" s="277">
        <v>0.75000001758928703</v>
      </c>
      <c r="J505" s="15">
        <v>90382.07</v>
      </c>
      <c r="K505" s="15">
        <v>0</v>
      </c>
      <c r="L505" s="15">
        <v>15949.78</v>
      </c>
      <c r="M505" s="15">
        <v>267.13</v>
      </c>
      <c r="N505" s="15">
        <v>35532.99</v>
      </c>
      <c r="O505" s="11">
        <v>43196</v>
      </c>
      <c r="P505" s="252" t="e">
        <f>YEAR(#REF!)</f>
        <v>#REF!</v>
      </c>
      <c r="Q5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5" s="252">
        <f>YEAR(O505)</f>
        <v>2018</v>
      </c>
      <c r="S505" s="252" t="str">
        <f>IF(MONTH(O505)=1,"JANVIER",IF(MONTH(O505)=2,"FEVRIER",IF(MONTH(O505)=3,"MARS",IF(MONTH(O505)=4,"AVRIL",IF(MONTH(O505)=5,"MAI",IF(MONTH(O505)=6,"JUIN",IF(MONTH(O505)=7,"JUILLET",IF(MONTH(O505)=8,"AOUT",IF(MONTH(O505)=9,"SEPTEMBRE",IF(MONTH(O505)=10,"OCTOBRE",IF(MONTH(4)=11,"NOVEMBRE",IF(MONTH(#REF!)=12,"DECEMBRE"))))))))))))</f>
        <v>AVRIL</v>
      </c>
      <c r="T505" s="252" t="e">
        <f>YEAR(#REF!)</f>
        <v>#REF!</v>
      </c>
      <c r="U5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5" s="222" t="s">
        <v>27</v>
      </c>
      <c r="W505" s="222" t="s">
        <v>27</v>
      </c>
      <c r="X505" s="368"/>
      <c r="Y505" s="407"/>
      <c r="Z505" s="190"/>
      <c r="AA505" s="190"/>
      <c r="GA505" s="68"/>
    </row>
    <row r="506" spans="1:183" s="67" customFormat="1" ht="96.65" customHeight="1" x14ac:dyDescent="0.35">
      <c r="A506" s="67" t="s">
        <v>2495</v>
      </c>
      <c r="B506" s="255" t="s">
        <v>351</v>
      </c>
      <c r="C506" s="405" t="s">
        <v>50</v>
      </c>
      <c r="D506" s="406" t="s">
        <v>51</v>
      </c>
      <c r="E506" s="14" t="s">
        <v>912</v>
      </c>
      <c r="F506" s="25" t="s">
        <v>913</v>
      </c>
      <c r="G506" s="15">
        <v>4500</v>
      </c>
      <c r="H506" s="437">
        <v>3210</v>
      </c>
      <c r="I506" s="277">
        <v>0.75</v>
      </c>
      <c r="J506" s="15">
        <v>2046.37</v>
      </c>
      <c r="K506" s="15">
        <v>0</v>
      </c>
      <c r="L506" s="15">
        <v>361.13</v>
      </c>
      <c r="M506" s="15">
        <v>0</v>
      </c>
      <c r="N506" s="15">
        <v>802.5</v>
      </c>
      <c r="O506" s="419">
        <v>43018</v>
      </c>
      <c r="P506" s="252" t="e">
        <f>YEAR(#REF!)</f>
        <v>#REF!</v>
      </c>
      <c r="Q5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6" s="252">
        <f>YEAR(O506)</f>
        <v>2017</v>
      </c>
      <c r="S506" s="252" t="str">
        <f>IF(MONTH(O506)=1,"JANVIER",IF(MONTH(O506)=2,"FEVRIER",IF(MONTH(O506)=3,"MARS",IF(MONTH(O506)=4,"AVRIL",IF(MONTH(O506)=5,"MAI",IF(MONTH(O506)=6,"JUIN",IF(MONTH(O506)=7,"JUILLET",IF(MONTH(O506)=8,"AOUT",IF(MONTH(O506)=9,"SEPTEMBRE",IF(MONTH(O506)=10,"OCTOBRE",IF(MONTH(4)=11,"NOVEMBRE",IF(MONTH(#REF!)=12,"DECEMBRE"))))))))))))</f>
        <v>OCTOBRE</v>
      </c>
      <c r="T506" s="252" t="e">
        <f>YEAR(#REF!)</f>
        <v>#REF!</v>
      </c>
      <c r="U5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6" s="222" t="s">
        <v>27</v>
      </c>
      <c r="W506" s="222" t="s">
        <v>27</v>
      </c>
      <c r="X506" s="368"/>
      <c r="Y506" s="407"/>
      <c r="Z506" s="190"/>
      <c r="AA506" s="190"/>
      <c r="GA506" s="68"/>
    </row>
    <row r="507" spans="1:183" s="67" customFormat="1" ht="77.400000000000006" customHeight="1" x14ac:dyDescent="0.35">
      <c r="A507" s="67" t="s">
        <v>2495</v>
      </c>
      <c r="B507" s="255" t="s">
        <v>351</v>
      </c>
      <c r="C507" s="405" t="s">
        <v>50</v>
      </c>
      <c r="D507" s="406" t="s">
        <v>51</v>
      </c>
      <c r="E507" s="14" t="s">
        <v>914</v>
      </c>
      <c r="F507" s="12" t="s">
        <v>915</v>
      </c>
      <c r="G507" s="15">
        <v>73694.789999999994</v>
      </c>
      <c r="H507" s="437">
        <v>62413.41</v>
      </c>
      <c r="I507" s="277">
        <v>0.85000002403329666</v>
      </c>
      <c r="J507" s="15">
        <v>41373.14</v>
      </c>
      <c r="K507" s="15">
        <v>0</v>
      </c>
      <c r="L507" s="15">
        <v>11678.26</v>
      </c>
      <c r="M507" s="15">
        <v>0</v>
      </c>
      <c r="N507" s="15">
        <v>9362.01</v>
      </c>
      <c r="O507" s="11">
        <v>43223</v>
      </c>
      <c r="P507" s="252" t="e">
        <f>YEAR(#REF!)</f>
        <v>#REF!</v>
      </c>
      <c r="Q5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7" s="252">
        <f>YEAR(O507)</f>
        <v>2018</v>
      </c>
      <c r="S507" s="252" t="str">
        <f>IF(MONTH(O507)=1,"JANVIER",IF(MONTH(O507)=2,"FEVRIER",IF(MONTH(O507)=3,"MARS",IF(MONTH(O507)=4,"AVRIL",IF(MONTH(O507)=5,"MAI",IF(MONTH(O507)=6,"JUIN",IF(MONTH(O507)=7,"JUILLET",IF(MONTH(O507)=8,"AOUT",IF(MONTH(O507)=9,"SEPTEMBRE",IF(MONTH(O507)=10,"OCTOBRE",IF(MONTH(4)=11,"NOVEMBRE",IF(MONTH(#REF!)=12,"DECEMBRE"))))))))))))</f>
        <v>MAI</v>
      </c>
      <c r="T507" s="252" t="e">
        <f>YEAR(#REF!)</f>
        <v>#REF!</v>
      </c>
      <c r="U5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7" s="222" t="s">
        <v>27</v>
      </c>
      <c r="W507" s="222" t="s">
        <v>27</v>
      </c>
      <c r="X507" s="368"/>
      <c r="Y507" s="407"/>
      <c r="Z507" s="190"/>
      <c r="AA507" s="190"/>
      <c r="GA507" s="68"/>
    </row>
    <row r="508" spans="1:183" s="67" customFormat="1" ht="48.65" customHeight="1" x14ac:dyDescent="0.35">
      <c r="A508" s="67" t="s">
        <v>2495</v>
      </c>
      <c r="B508" s="255" t="s">
        <v>351</v>
      </c>
      <c r="C508" s="405" t="s">
        <v>50</v>
      </c>
      <c r="D508" s="406" t="s">
        <v>51</v>
      </c>
      <c r="E508" s="14" t="s">
        <v>887</v>
      </c>
      <c r="F508" s="25" t="s">
        <v>208</v>
      </c>
      <c r="G508" s="15">
        <v>58999.199999999997</v>
      </c>
      <c r="H508" s="437">
        <v>57893.85</v>
      </c>
      <c r="I508" s="277">
        <v>0.7500000431824797</v>
      </c>
      <c r="J508" s="15">
        <v>36907.33</v>
      </c>
      <c r="K508" s="15">
        <v>0</v>
      </c>
      <c r="L508" s="15">
        <v>6513.06</v>
      </c>
      <c r="M508" s="15">
        <v>0</v>
      </c>
      <c r="N508" s="15">
        <v>14473.46</v>
      </c>
      <c r="O508" s="11">
        <v>43032</v>
      </c>
      <c r="P508" s="252" t="e">
        <f>YEAR(#REF!)</f>
        <v>#REF!</v>
      </c>
      <c r="Q5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8" s="252">
        <f>YEAR(O508)</f>
        <v>2017</v>
      </c>
      <c r="S508" s="252" t="str">
        <f>IF(MONTH(O508)=1,"JANVIER",IF(MONTH(O508)=2,"FEVRIER",IF(MONTH(O508)=3,"MARS",IF(MONTH(O508)=4,"AVRIL",IF(MONTH(O508)=5,"MAI",IF(MONTH(O508)=6,"JUIN",IF(MONTH(O508)=7,"JUILLET",IF(MONTH(O508)=8,"AOUT",IF(MONTH(O508)=9,"SEPTEMBRE",IF(MONTH(O508)=10,"OCTOBRE",IF(MONTH(4)=11,"NOVEMBRE",IF(MONTH(#REF!)=12,"DECEMBRE"))))))))))))</f>
        <v>OCTOBRE</v>
      </c>
      <c r="T508" s="252" t="e">
        <f>YEAR(#REF!)</f>
        <v>#REF!</v>
      </c>
      <c r="U5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8" s="317" t="s">
        <v>27</v>
      </c>
      <c r="W508" s="317" t="s">
        <v>27</v>
      </c>
      <c r="X508" s="368"/>
      <c r="Y508" s="407"/>
      <c r="Z508" s="190"/>
      <c r="AA508" s="190"/>
      <c r="GA508" s="68"/>
    </row>
    <row r="509" spans="1:183" s="333" customFormat="1" ht="65.400000000000006" customHeight="1" x14ac:dyDescent="0.35">
      <c r="A509" s="67" t="s">
        <v>2495</v>
      </c>
      <c r="B509" s="255" t="s">
        <v>351</v>
      </c>
      <c r="C509" s="405" t="s">
        <v>50</v>
      </c>
      <c r="D509" s="406" t="s">
        <v>51</v>
      </c>
      <c r="E509" s="14" t="s">
        <v>916</v>
      </c>
      <c r="F509" s="21" t="s">
        <v>917</v>
      </c>
      <c r="G509" s="29">
        <v>73690.62</v>
      </c>
      <c r="H509" s="26">
        <v>67894.98000000001</v>
      </c>
      <c r="I509" s="459">
        <v>0.75000007364314691</v>
      </c>
      <c r="J509" s="26">
        <v>39809.25</v>
      </c>
      <c r="K509" s="26">
        <v>7025.17</v>
      </c>
      <c r="L509" s="26">
        <v>4086.82</v>
      </c>
      <c r="M509" s="26">
        <v>0</v>
      </c>
      <c r="N509" s="26">
        <v>16973.740000000002</v>
      </c>
      <c r="O509" s="244">
        <v>43488</v>
      </c>
      <c r="P509" s="252" t="e">
        <f>YEAR(#REF!)</f>
        <v>#REF!</v>
      </c>
      <c r="Q5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09" s="252">
        <f>YEAR(O509)</f>
        <v>2019</v>
      </c>
      <c r="S509" s="252" t="str">
        <f>IF(MONTH(O509)=1,"JANVIER",IF(MONTH(O509)=2,"FEVRIER",IF(MONTH(O509)=3,"MARS",IF(MONTH(O509)=4,"AVRIL",IF(MONTH(O509)=5,"MAI",IF(MONTH(O509)=6,"JUIN",IF(MONTH(O509)=7,"JUILLET",IF(MONTH(O509)=8,"AOUT",IF(MONTH(O509)=9,"SEPTEMBRE",IF(MONTH(O509)=10,"OCTOBRE",IF(MONTH(4)=11,"NOVEMBRE",IF(MONTH(#REF!)=12,"DECEMBRE"))))))))))))</f>
        <v>JANVIER</v>
      </c>
      <c r="T509" s="252" t="e">
        <f>YEAR(#REF!)</f>
        <v>#REF!</v>
      </c>
      <c r="U5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09" s="222" t="s">
        <v>27</v>
      </c>
      <c r="W509" s="222" t="s">
        <v>27</v>
      </c>
      <c r="X509" s="25"/>
      <c r="Y509" s="460"/>
      <c r="Z509" s="190"/>
      <c r="AA509" s="190"/>
    </row>
    <row r="510" spans="1:183" s="67" customFormat="1" ht="74.150000000000006" customHeight="1" x14ac:dyDescent="0.35">
      <c r="A510" s="67" t="s">
        <v>2495</v>
      </c>
      <c r="B510" s="255" t="s">
        <v>351</v>
      </c>
      <c r="C510" s="405" t="s">
        <v>50</v>
      </c>
      <c r="D510" s="406" t="s">
        <v>51</v>
      </c>
      <c r="E510" s="14" t="s">
        <v>918</v>
      </c>
      <c r="F510" s="12" t="s">
        <v>359</v>
      </c>
      <c r="G510" s="264">
        <v>56736</v>
      </c>
      <c r="H510" s="389">
        <v>33236</v>
      </c>
      <c r="I510" s="277">
        <v>0.67136237814418109</v>
      </c>
      <c r="J510" s="250">
        <v>18966.39</v>
      </c>
      <c r="K510" s="250">
        <v>0</v>
      </c>
      <c r="L510" s="250">
        <v>3347.01</v>
      </c>
      <c r="M510" s="250">
        <v>0</v>
      </c>
      <c r="N510" s="264">
        <v>10922.6</v>
      </c>
      <c r="O510" s="11">
        <v>43196</v>
      </c>
      <c r="P510" s="252" t="e">
        <f>YEAR(#REF!)</f>
        <v>#REF!</v>
      </c>
      <c r="Q5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0" s="252">
        <f>YEAR(O510)</f>
        <v>2018</v>
      </c>
      <c r="S510" s="252" t="str">
        <f>IF(MONTH(O510)=1,"JANVIER",IF(MONTH(O510)=2,"FEVRIER",IF(MONTH(O510)=3,"MARS",IF(MONTH(O510)=4,"AVRIL",IF(MONTH(O510)=5,"MAI",IF(MONTH(O510)=6,"JUIN",IF(MONTH(O510)=7,"JUILLET",IF(MONTH(O510)=8,"AOUT",IF(MONTH(O510)=9,"SEPTEMBRE",IF(MONTH(O510)=10,"OCTOBRE",IF(MONTH(4)=11,"NOVEMBRE",IF(MONTH(#REF!)=12,"DECEMBRE"))))))))))))</f>
        <v>AVRIL</v>
      </c>
      <c r="T510" s="252" t="e">
        <f>YEAR(#REF!)</f>
        <v>#REF!</v>
      </c>
      <c r="U5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0" s="317" t="s">
        <v>27</v>
      </c>
      <c r="W510" s="317" t="s">
        <v>27</v>
      </c>
      <c r="X510" s="25"/>
      <c r="Y510" s="407"/>
      <c r="Z510" s="190"/>
      <c r="AA510" s="190"/>
      <c r="GA510" s="68"/>
    </row>
    <row r="511" spans="1:183" s="67" customFormat="1" ht="84.65" customHeight="1" x14ac:dyDescent="0.35">
      <c r="A511" s="67" t="s">
        <v>2495</v>
      </c>
      <c r="B511" s="255" t="s">
        <v>351</v>
      </c>
      <c r="C511" s="405" t="s">
        <v>50</v>
      </c>
      <c r="D511" s="406" t="s">
        <v>51</v>
      </c>
      <c r="E511" s="14" t="s">
        <v>919</v>
      </c>
      <c r="F511" s="25" t="s">
        <v>920</v>
      </c>
      <c r="G511" s="15">
        <v>98973.58</v>
      </c>
      <c r="H511" s="389">
        <v>85910.03</v>
      </c>
      <c r="I511" s="277">
        <v>0.85000005238037979</v>
      </c>
      <c r="J511" s="15">
        <v>62070</v>
      </c>
      <c r="K511" s="15">
        <v>0</v>
      </c>
      <c r="L511" s="15">
        <v>10953.53</v>
      </c>
      <c r="M511" s="15">
        <v>0</v>
      </c>
      <c r="N511" s="15">
        <v>12886.5</v>
      </c>
      <c r="O511" s="11">
        <v>43137</v>
      </c>
      <c r="P511" s="252" t="e">
        <f>YEAR(#REF!)</f>
        <v>#REF!</v>
      </c>
      <c r="Q5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1" s="252">
        <f>YEAR(O511)</f>
        <v>2018</v>
      </c>
      <c r="S511" s="252" t="str">
        <f>IF(MONTH(O511)=1,"JANVIER",IF(MONTH(O511)=2,"FEVRIER",IF(MONTH(O511)=3,"MARS",IF(MONTH(O511)=4,"AVRIL",IF(MONTH(O511)=5,"MAI",IF(MONTH(O511)=6,"JUIN",IF(MONTH(O511)=7,"JUILLET",IF(MONTH(O511)=8,"AOUT",IF(MONTH(O511)=9,"SEPTEMBRE",IF(MONTH(O511)=10,"OCTOBRE",IF(MONTH(4)=11,"NOVEMBRE",IF(MONTH(#REF!)=12,"DECEMBRE"))))))))))))</f>
        <v>FEVRIER</v>
      </c>
      <c r="T511" s="252" t="e">
        <f>YEAR(#REF!)</f>
        <v>#REF!</v>
      </c>
      <c r="U5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1" s="317" t="s">
        <v>27</v>
      </c>
      <c r="W511" s="317" t="s">
        <v>27</v>
      </c>
      <c r="X511" s="368"/>
      <c r="Y511" s="407"/>
      <c r="Z511" s="190"/>
      <c r="AA511" s="190"/>
      <c r="GA511" s="68"/>
    </row>
    <row r="512" spans="1:183" s="215" customFormat="1" ht="48.65" customHeight="1" x14ac:dyDescent="0.35">
      <c r="A512" s="67" t="s">
        <v>2495</v>
      </c>
      <c r="B512" s="255" t="s">
        <v>351</v>
      </c>
      <c r="C512" s="405" t="s">
        <v>50</v>
      </c>
      <c r="D512" s="406" t="s">
        <v>51</v>
      </c>
      <c r="E512" s="14" t="s">
        <v>921</v>
      </c>
      <c r="F512" s="25" t="s">
        <v>592</v>
      </c>
      <c r="G512" s="15">
        <v>26140</v>
      </c>
      <c r="H512" s="389">
        <v>25943.949999999997</v>
      </c>
      <c r="I512" s="277">
        <v>0.50000019272315899</v>
      </c>
      <c r="J512" s="15">
        <v>11026.18</v>
      </c>
      <c r="K512" s="15">
        <v>0</v>
      </c>
      <c r="L512" s="15">
        <v>1945.8</v>
      </c>
      <c r="M512" s="15">
        <v>0</v>
      </c>
      <c r="N512" s="15">
        <v>12971.97</v>
      </c>
      <c r="O512" s="11">
        <v>43196</v>
      </c>
      <c r="P512" s="252" t="e">
        <f>YEAR(#REF!)</f>
        <v>#REF!</v>
      </c>
      <c r="Q5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2" s="252">
        <f>YEAR(O512)</f>
        <v>2018</v>
      </c>
      <c r="S512" s="252" t="str">
        <f>IF(MONTH(O512)=1,"JANVIER",IF(MONTH(O512)=2,"FEVRIER",IF(MONTH(O512)=3,"MARS",IF(MONTH(O512)=4,"AVRIL",IF(MONTH(O512)=5,"MAI",IF(MONTH(O512)=6,"JUIN",IF(MONTH(O512)=7,"JUILLET",IF(MONTH(O512)=8,"AOUT",IF(MONTH(O512)=9,"SEPTEMBRE",IF(MONTH(O512)=10,"OCTOBRE",IF(MONTH(4)=11,"NOVEMBRE",IF(MONTH(#REF!)=12,"DECEMBRE"))))))))))))</f>
        <v>AVRIL</v>
      </c>
      <c r="T512" s="252" t="e">
        <f>YEAR(#REF!)</f>
        <v>#REF!</v>
      </c>
      <c r="U5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2" s="222" t="s">
        <v>27</v>
      </c>
      <c r="W512" s="222" t="s">
        <v>27</v>
      </c>
      <c r="X512" s="368"/>
      <c r="Y512" s="407"/>
      <c r="Z512" s="190"/>
      <c r="AA512" s="190"/>
      <c r="GA512" s="204"/>
    </row>
    <row r="513" spans="1:183" s="67" customFormat="1" ht="72.650000000000006" customHeight="1" x14ac:dyDescent="0.35">
      <c r="A513" s="67" t="s">
        <v>2495</v>
      </c>
      <c r="B513" s="255" t="s">
        <v>351</v>
      </c>
      <c r="C513" s="405" t="s">
        <v>50</v>
      </c>
      <c r="D513" s="406" t="s">
        <v>51</v>
      </c>
      <c r="E513" s="14" t="s">
        <v>922</v>
      </c>
      <c r="F513" s="12" t="s">
        <v>923</v>
      </c>
      <c r="G513" s="264">
        <v>40452.35</v>
      </c>
      <c r="H513" s="438">
        <v>11174.99</v>
      </c>
      <c r="I513" s="277">
        <v>0.58333564504308277</v>
      </c>
      <c r="J513" s="264">
        <v>5540.95</v>
      </c>
      <c r="K513" s="264">
        <v>977.82</v>
      </c>
      <c r="L513" s="264">
        <v>0</v>
      </c>
      <c r="M513" s="250">
        <v>0</v>
      </c>
      <c r="N513" s="264">
        <v>4656.22</v>
      </c>
      <c r="O513" s="11">
        <v>43402</v>
      </c>
      <c r="P513" s="252" t="e">
        <f>YEAR(#REF!)</f>
        <v>#REF!</v>
      </c>
      <c r="Q5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3" s="252">
        <f>YEAR(O513)</f>
        <v>2018</v>
      </c>
      <c r="S513" s="252" t="str">
        <f>IF(MONTH(O513)=1,"JANVIER",IF(MONTH(O513)=2,"FEVRIER",IF(MONTH(O513)=3,"MARS",IF(MONTH(O513)=4,"AVRIL",IF(MONTH(O513)=5,"MAI",IF(MONTH(O513)=6,"JUIN",IF(MONTH(O513)=7,"JUILLET",IF(MONTH(O513)=8,"AOUT",IF(MONTH(O513)=9,"SEPTEMBRE",IF(MONTH(O513)=10,"OCTOBRE",IF(MONTH(4)=11,"NOVEMBRE",IF(MONTH(#REF!)=12,"DECEMBRE"))))))))))))</f>
        <v>OCTOBRE</v>
      </c>
      <c r="T513" s="252" t="e">
        <f>YEAR(#REF!)</f>
        <v>#REF!</v>
      </c>
      <c r="U5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3" s="317" t="s">
        <v>27</v>
      </c>
      <c r="W513" s="317" t="s">
        <v>27</v>
      </c>
      <c r="X513" s="25"/>
      <c r="Y513" s="407"/>
      <c r="Z513" s="190"/>
      <c r="AA513" s="190"/>
      <c r="GA513" s="68"/>
    </row>
    <row r="514" spans="1:183" s="67" customFormat="1" ht="48.65" customHeight="1" x14ac:dyDescent="0.35">
      <c r="A514" s="67" t="s">
        <v>2495</v>
      </c>
      <c r="B514" s="255" t="s">
        <v>351</v>
      </c>
      <c r="C514" s="405" t="s">
        <v>50</v>
      </c>
      <c r="D514" s="406" t="s">
        <v>51</v>
      </c>
      <c r="E514" s="14" t="s">
        <v>924</v>
      </c>
      <c r="F514" s="25" t="s">
        <v>397</v>
      </c>
      <c r="G514" s="15">
        <v>51822.55</v>
      </c>
      <c r="H514" s="441">
        <v>51822.55</v>
      </c>
      <c r="I514" s="277">
        <v>0.50000009648309474</v>
      </c>
      <c r="J514" s="15">
        <v>22024.58</v>
      </c>
      <c r="K514" s="15">
        <v>0</v>
      </c>
      <c r="L514" s="15">
        <v>3886.7</v>
      </c>
      <c r="M514" s="15">
        <v>0</v>
      </c>
      <c r="N514" s="15">
        <v>25911.27</v>
      </c>
      <c r="O514" s="419">
        <v>43137</v>
      </c>
      <c r="P514" s="252" t="e">
        <f>YEAR(#REF!)</f>
        <v>#REF!</v>
      </c>
      <c r="Q5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4" s="252">
        <f>YEAR(O514)</f>
        <v>2018</v>
      </c>
      <c r="S514" s="252" t="str">
        <f>IF(MONTH(O514)=1,"JANVIER",IF(MONTH(O514)=2,"FEVRIER",IF(MONTH(O514)=3,"MARS",IF(MONTH(O514)=4,"AVRIL",IF(MONTH(O514)=5,"MAI",IF(MONTH(O514)=6,"JUIN",IF(MONTH(O514)=7,"JUILLET",IF(MONTH(O514)=8,"AOUT",IF(MONTH(O514)=9,"SEPTEMBRE",IF(MONTH(O514)=10,"OCTOBRE",IF(MONTH(4)=11,"NOVEMBRE",IF(MONTH(#REF!)=12,"DECEMBRE"))))))))))))</f>
        <v>FEVRIER</v>
      </c>
      <c r="T514" s="252" t="e">
        <f>YEAR(#REF!)</f>
        <v>#REF!</v>
      </c>
      <c r="U5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4" s="317" t="s">
        <v>27</v>
      </c>
      <c r="W514" s="317" t="s">
        <v>27</v>
      </c>
      <c r="X514" s="368"/>
      <c r="Y514" s="407"/>
      <c r="Z514" s="190"/>
      <c r="AA514" s="190"/>
      <c r="GA514" s="68"/>
    </row>
    <row r="515" spans="1:183" s="67" customFormat="1" ht="48.65" customHeight="1" x14ac:dyDescent="0.35">
      <c r="A515" s="67" t="s">
        <v>2495</v>
      </c>
      <c r="B515" s="255" t="s">
        <v>351</v>
      </c>
      <c r="C515" s="405" t="s">
        <v>50</v>
      </c>
      <c r="D515" s="406" t="s">
        <v>51</v>
      </c>
      <c r="E515" s="14" t="s">
        <v>925</v>
      </c>
      <c r="F515" s="51" t="s">
        <v>317</v>
      </c>
      <c r="G515" s="15">
        <v>85163</v>
      </c>
      <c r="H515" s="441">
        <v>85342.07</v>
      </c>
      <c r="I515" s="277">
        <v>0.74999997070612412</v>
      </c>
      <c r="J515" s="434">
        <v>52284.53</v>
      </c>
      <c r="K515" s="434">
        <v>9226.68</v>
      </c>
      <c r="L515" s="434">
        <v>2495.34</v>
      </c>
      <c r="M515" s="434">
        <v>0</v>
      </c>
      <c r="N515" s="434">
        <v>21335.52</v>
      </c>
      <c r="O515" s="419">
        <v>43223</v>
      </c>
      <c r="P515" s="252" t="e">
        <f>YEAR(#REF!)</f>
        <v>#REF!</v>
      </c>
      <c r="Q5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5" s="252">
        <f>YEAR(O515)</f>
        <v>2018</v>
      </c>
      <c r="S515" s="252" t="str">
        <f>IF(MONTH(O515)=1,"JANVIER",IF(MONTH(O515)=2,"FEVRIER",IF(MONTH(O515)=3,"MARS",IF(MONTH(O515)=4,"AVRIL",IF(MONTH(O515)=5,"MAI",IF(MONTH(O515)=6,"JUIN",IF(MONTH(O515)=7,"JUILLET",IF(MONTH(O515)=8,"AOUT",IF(MONTH(O515)=9,"SEPTEMBRE",IF(MONTH(O515)=10,"OCTOBRE",IF(MONTH(4)=11,"NOVEMBRE",IF(MONTH(#REF!)=12,"DECEMBRE"))))))))))))</f>
        <v>MAI</v>
      </c>
      <c r="T515" s="252" t="e">
        <f>YEAR(#REF!)</f>
        <v>#REF!</v>
      </c>
      <c r="U5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5" s="222" t="s">
        <v>27</v>
      </c>
      <c r="W515" s="222" t="s">
        <v>27</v>
      </c>
      <c r="X515" s="368"/>
      <c r="Y515" s="407"/>
      <c r="Z515" s="190"/>
      <c r="AA515" s="190"/>
      <c r="GA515" s="68"/>
    </row>
    <row r="516" spans="1:183" s="67" customFormat="1" ht="48.65" customHeight="1" x14ac:dyDescent="0.35">
      <c r="A516" s="67" t="s">
        <v>2495</v>
      </c>
      <c r="B516" s="255" t="s">
        <v>351</v>
      </c>
      <c r="C516" s="405" t="s">
        <v>50</v>
      </c>
      <c r="D516" s="406" t="s">
        <v>51</v>
      </c>
      <c r="E516" s="14" t="s">
        <v>926</v>
      </c>
      <c r="F516" s="25" t="s">
        <v>424</v>
      </c>
      <c r="G516" s="15">
        <v>198925.8</v>
      </c>
      <c r="H516" s="441">
        <v>116865.8</v>
      </c>
      <c r="I516" s="277">
        <v>0.49991443176703537</v>
      </c>
      <c r="J516" s="434">
        <v>49659.46</v>
      </c>
      <c r="K516" s="434">
        <v>0</v>
      </c>
      <c r="L516" s="434">
        <v>8763.44</v>
      </c>
      <c r="M516" s="434">
        <v>0</v>
      </c>
      <c r="N516" s="434">
        <v>58442.9</v>
      </c>
      <c r="O516" s="419">
        <v>43165</v>
      </c>
      <c r="P516" s="252" t="e">
        <f>YEAR(#REF!)</f>
        <v>#REF!</v>
      </c>
      <c r="Q5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6" s="252">
        <f>YEAR(O516)</f>
        <v>2018</v>
      </c>
      <c r="S516" s="252" t="str">
        <f>IF(MONTH(O516)=1,"JANVIER",IF(MONTH(O516)=2,"FEVRIER",IF(MONTH(O516)=3,"MARS",IF(MONTH(O516)=4,"AVRIL",IF(MONTH(O516)=5,"MAI",IF(MONTH(O516)=6,"JUIN",IF(MONTH(O516)=7,"JUILLET",IF(MONTH(O516)=8,"AOUT",IF(MONTH(O516)=9,"SEPTEMBRE",IF(MONTH(O516)=10,"OCTOBRE",IF(MONTH(4)=11,"NOVEMBRE",IF(MONTH(#REF!)=12,"DECEMBRE"))))))))))))</f>
        <v>MARS</v>
      </c>
      <c r="T516" s="252" t="e">
        <f>YEAR(#REF!)</f>
        <v>#REF!</v>
      </c>
      <c r="U5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6" s="232" t="e">
        <f>YEAR(#REF!)</f>
        <v>#REF!</v>
      </c>
      <c r="W51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16" s="368"/>
      <c r="Y516" s="399"/>
      <c r="Z516" s="190"/>
      <c r="AA516" s="190"/>
      <c r="GA516" s="68"/>
    </row>
    <row r="517" spans="1:183" s="67" customFormat="1" ht="48.65" customHeight="1" x14ac:dyDescent="0.35">
      <c r="A517" s="67" t="s">
        <v>2495</v>
      </c>
      <c r="B517" s="255" t="s">
        <v>351</v>
      </c>
      <c r="C517" s="405" t="s">
        <v>50</v>
      </c>
      <c r="D517" s="406" t="s">
        <v>51</v>
      </c>
      <c r="E517" s="14" t="s">
        <v>927</v>
      </c>
      <c r="F517" s="25" t="s">
        <v>477</v>
      </c>
      <c r="G517" s="15">
        <v>94506.2</v>
      </c>
      <c r="H517" s="441">
        <v>60318.05</v>
      </c>
      <c r="I517" s="277">
        <v>0.50000008289392639</v>
      </c>
      <c r="J517" s="434">
        <v>25635.17</v>
      </c>
      <c r="K517" s="434">
        <v>0</v>
      </c>
      <c r="L517" s="434">
        <v>4523.8599999999997</v>
      </c>
      <c r="M517" s="434">
        <v>0</v>
      </c>
      <c r="N517" s="434">
        <v>30159.02</v>
      </c>
      <c r="O517" s="11">
        <v>43165</v>
      </c>
      <c r="P517" s="252" t="e">
        <f>YEAR(#REF!)</f>
        <v>#REF!</v>
      </c>
      <c r="Q5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7" s="252">
        <f>YEAR(O517)</f>
        <v>2018</v>
      </c>
      <c r="S517" s="252" t="str">
        <f>IF(MONTH(O517)=1,"JANVIER",IF(MONTH(O517)=2,"FEVRIER",IF(MONTH(O517)=3,"MARS",IF(MONTH(O517)=4,"AVRIL",IF(MONTH(O517)=5,"MAI",IF(MONTH(O517)=6,"JUIN",IF(MONTH(O517)=7,"JUILLET",IF(MONTH(O517)=8,"AOUT",IF(MONTH(O517)=9,"SEPTEMBRE",IF(MONTH(O517)=10,"OCTOBRE",IF(MONTH(4)=11,"NOVEMBRE",IF(MONTH(#REF!)=12,"DECEMBRE"))))))))))))</f>
        <v>MARS</v>
      </c>
      <c r="T517" s="252" t="e">
        <f>YEAR(#REF!)</f>
        <v>#REF!</v>
      </c>
      <c r="U5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7" s="222" t="s">
        <v>27</v>
      </c>
      <c r="W517" s="222" t="s">
        <v>27</v>
      </c>
      <c r="X517" s="368"/>
      <c r="Y517" s="407"/>
      <c r="Z517" s="190"/>
      <c r="AA517" s="190"/>
      <c r="GA517" s="68"/>
    </row>
    <row r="518" spans="1:183" s="67" customFormat="1" ht="48.65" customHeight="1" x14ac:dyDescent="0.35">
      <c r="A518" s="67" t="s">
        <v>2495</v>
      </c>
      <c r="B518" s="255" t="s">
        <v>351</v>
      </c>
      <c r="C518" s="405" t="s">
        <v>50</v>
      </c>
      <c r="D518" s="406" t="s">
        <v>51</v>
      </c>
      <c r="E518" s="14" t="s">
        <v>928</v>
      </c>
      <c r="F518" s="12" t="s">
        <v>379</v>
      </c>
      <c r="G518" s="15">
        <v>194241</v>
      </c>
      <c r="H518" s="461">
        <v>82731</v>
      </c>
      <c r="I518" s="277">
        <v>0.65</v>
      </c>
      <c r="J518" s="434">
        <v>45708.87</v>
      </c>
      <c r="K518" s="434">
        <v>8066.28</v>
      </c>
      <c r="L518" s="434">
        <v>0</v>
      </c>
      <c r="M518" s="434">
        <v>0</v>
      </c>
      <c r="N518" s="434">
        <v>28955.85</v>
      </c>
      <c r="O518" s="11">
        <v>43223</v>
      </c>
      <c r="P518" s="252" t="e">
        <f>YEAR(#REF!)</f>
        <v>#REF!</v>
      </c>
      <c r="Q5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8" s="252">
        <f>YEAR(O518)</f>
        <v>2018</v>
      </c>
      <c r="S518" s="252" t="str">
        <f>IF(MONTH(O518)=1,"JANVIER",IF(MONTH(O518)=2,"FEVRIER",IF(MONTH(O518)=3,"MARS",IF(MONTH(O518)=4,"AVRIL",IF(MONTH(O518)=5,"MAI",IF(MONTH(O518)=6,"JUIN",IF(MONTH(O518)=7,"JUILLET",IF(MONTH(O518)=8,"AOUT",IF(MONTH(O518)=9,"SEPTEMBRE",IF(MONTH(O518)=10,"OCTOBRE",IF(MONTH(4)=11,"NOVEMBRE",IF(MONTH(#REF!)=12,"DECEMBRE"))))))))))))</f>
        <v>MAI</v>
      </c>
      <c r="T518" s="252" t="e">
        <f>YEAR(#REF!)</f>
        <v>#REF!</v>
      </c>
      <c r="U5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8" s="232" t="e">
        <f>YEAR(#REF!)</f>
        <v>#REF!</v>
      </c>
      <c r="W51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18" s="25"/>
      <c r="Y518" s="399"/>
      <c r="Z518" s="190"/>
      <c r="AA518" s="190"/>
      <c r="GA518" s="68"/>
    </row>
    <row r="519" spans="1:183" s="67" customFormat="1" ht="48.65" customHeight="1" x14ac:dyDescent="0.35">
      <c r="A519" s="67" t="s">
        <v>2495</v>
      </c>
      <c r="B519" s="255" t="s">
        <v>351</v>
      </c>
      <c r="C519" s="405" t="s">
        <v>50</v>
      </c>
      <c r="D519" s="406" t="s">
        <v>51</v>
      </c>
      <c r="E519" s="261" t="s">
        <v>929</v>
      </c>
      <c r="F519" s="25" t="s">
        <v>645</v>
      </c>
      <c r="G519" s="250">
        <v>55743.55</v>
      </c>
      <c r="H519" s="462">
        <v>55743.57</v>
      </c>
      <c r="I519" s="277">
        <v>0.50000026908933171</v>
      </c>
      <c r="J519" s="318">
        <v>23691.03</v>
      </c>
      <c r="K519" s="318">
        <v>4180.7700000000004</v>
      </c>
      <c r="L519" s="318">
        <v>0</v>
      </c>
      <c r="M519" s="318">
        <v>0</v>
      </c>
      <c r="N519" s="318">
        <v>27871.77</v>
      </c>
      <c r="O519" s="11">
        <v>43709</v>
      </c>
      <c r="P519" s="252" t="e">
        <f>YEAR(#REF!)</f>
        <v>#REF!</v>
      </c>
      <c r="Q5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19" s="252">
        <f>YEAR(O519)</f>
        <v>2019</v>
      </c>
      <c r="S519" s="252" t="str">
        <f>IF(MONTH(O519)=1,"JANVIER",IF(MONTH(O519)=2,"FEVRIER",IF(MONTH(O519)=3,"MARS",IF(MONTH(O519)=4,"AVRIL",IF(MONTH(O519)=5,"MAI",IF(MONTH(O519)=6,"JUIN",IF(MONTH(O519)=7,"JUILLET",IF(MONTH(O519)=8,"AOUT",IF(MONTH(O519)=9,"SEPTEMBRE",IF(MONTH(O519)=10,"OCTOBRE",IF(MONTH(4)=11,"NOVEMBRE",IF(MONTH(#REF!)=12,"DECEMBRE"))))))))))))</f>
        <v>SEPTEMBRE</v>
      </c>
      <c r="T519" s="252" t="e">
        <f>YEAR(#REF!)</f>
        <v>#REF!</v>
      </c>
      <c r="U5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19" s="222" t="s">
        <v>27</v>
      </c>
      <c r="W519" s="222" t="s">
        <v>27</v>
      </c>
      <c r="X519" s="25"/>
      <c r="Z519" s="190"/>
      <c r="AA519" s="190"/>
      <c r="GA519" s="68"/>
    </row>
    <row r="520" spans="1:183" s="67" customFormat="1" ht="48.65" customHeight="1" x14ac:dyDescent="0.35">
      <c r="A520" s="67" t="s">
        <v>2495</v>
      </c>
      <c r="B520" s="255" t="s">
        <v>351</v>
      </c>
      <c r="C520" s="405" t="s">
        <v>50</v>
      </c>
      <c r="D520" s="406" t="s">
        <v>51</v>
      </c>
      <c r="E520" s="44" t="s">
        <v>930</v>
      </c>
      <c r="F520" s="205" t="s">
        <v>931</v>
      </c>
      <c r="G520" s="15">
        <v>15291.9</v>
      </c>
      <c r="H520" s="441">
        <v>15291.900000000001</v>
      </c>
      <c r="I520" s="277">
        <v>0.5</v>
      </c>
      <c r="J520" s="434">
        <v>6499.05</v>
      </c>
      <c r="K520" s="434">
        <v>0</v>
      </c>
      <c r="L520" s="434">
        <v>1146.9000000000001</v>
      </c>
      <c r="M520" s="434">
        <v>0</v>
      </c>
      <c r="N520" s="434">
        <v>7645.95</v>
      </c>
      <c r="O520" s="11">
        <v>43032</v>
      </c>
      <c r="P520" s="252" t="e">
        <f>YEAR(#REF!)</f>
        <v>#REF!</v>
      </c>
      <c r="Q5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0" s="252">
        <f>YEAR(O520)</f>
        <v>2017</v>
      </c>
      <c r="S520" s="252" t="str">
        <f>IF(MONTH(O520)=1,"JANVIER",IF(MONTH(O520)=2,"FEVRIER",IF(MONTH(O520)=3,"MARS",IF(MONTH(O520)=4,"AVRIL",IF(MONTH(O520)=5,"MAI",IF(MONTH(O520)=6,"JUIN",IF(MONTH(O520)=7,"JUILLET",IF(MONTH(O520)=8,"AOUT",IF(MONTH(O520)=9,"SEPTEMBRE",IF(MONTH(O520)=10,"OCTOBRE",IF(MONTH(4)=11,"NOVEMBRE",IF(MONTH(#REF!)=12,"DECEMBRE"))))))))))))</f>
        <v>OCTOBRE</v>
      </c>
      <c r="T520" s="252" t="e">
        <f>YEAR(#REF!)</f>
        <v>#REF!</v>
      </c>
      <c r="U5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0" s="222" t="s">
        <v>27</v>
      </c>
      <c r="W520" s="222" t="s">
        <v>27</v>
      </c>
      <c r="X520" s="439"/>
      <c r="Y520" s="407"/>
      <c r="Z520" s="190"/>
      <c r="AA520" s="190"/>
      <c r="GA520" s="68"/>
    </row>
    <row r="521" spans="1:183" s="67" customFormat="1" ht="48.65" customHeight="1" x14ac:dyDescent="0.35">
      <c r="A521" s="67" t="s">
        <v>2495</v>
      </c>
      <c r="B521" s="255" t="s">
        <v>351</v>
      </c>
      <c r="C521" s="405" t="s">
        <v>50</v>
      </c>
      <c r="D521" s="406" t="s">
        <v>51</v>
      </c>
      <c r="E521" s="14" t="s">
        <v>932</v>
      </c>
      <c r="F521" s="51" t="s">
        <v>475</v>
      </c>
      <c r="G521" s="15">
        <v>117826.05</v>
      </c>
      <c r="H521" s="441">
        <v>117826.04999999999</v>
      </c>
      <c r="I521" s="277">
        <v>0.50000004243543772</v>
      </c>
      <c r="J521" s="15">
        <v>50076.07</v>
      </c>
      <c r="K521" s="15">
        <v>0</v>
      </c>
      <c r="L521" s="15">
        <v>8836.9599999999991</v>
      </c>
      <c r="M521" s="15">
        <v>0</v>
      </c>
      <c r="N521" s="15">
        <v>58913.02</v>
      </c>
      <c r="O521" s="11">
        <v>43165</v>
      </c>
      <c r="P521" s="252" t="e">
        <f>YEAR(#REF!)</f>
        <v>#REF!</v>
      </c>
      <c r="Q5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1" s="252">
        <f>YEAR(O521)</f>
        <v>2018</v>
      </c>
      <c r="S521" s="252" t="str">
        <f>IF(MONTH(O521)=1,"JANVIER",IF(MONTH(O521)=2,"FEVRIER",IF(MONTH(O521)=3,"MARS",IF(MONTH(O521)=4,"AVRIL",IF(MONTH(O521)=5,"MAI",IF(MONTH(O521)=6,"JUIN",IF(MONTH(O521)=7,"JUILLET",IF(MONTH(O521)=8,"AOUT",IF(MONTH(O521)=9,"SEPTEMBRE",IF(MONTH(O521)=10,"OCTOBRE",IF(MONTH(4)=11,"NOVEMBRE",IF(MONTH(#REF!)=12,"DECEMBRE"))))))))))))</f>
        <v>MARS</v>
      </c>
      <c r="T521" s="252" t="e">
        <f>YEAR(#REF!)</f>
        <v>#REF!</v>
      </c>
      <c r="U5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1" s="222" t="s">
        <v>27</v>
      </c>
      <c r="W521" s="222" t="s">
        <v>27</v>
      </c>
      <c r="X521" s="368"/>
      <c r="Y521" s="407"/>
      <c r="Z521" s="190"/>
      <c r="AA521" s="190"/>
      <c r="GA521" s="68"/>
    </row>
    <row r="522" spans="1:183" s="67" customFormat="1" ht="48.65" customHeight="1" x14ac:dyDescent="0.35">
      <c r="A522" s="67" t="s">
        <v>2495</v>
      </c>
      <c r="B522" s="255" t="s">
        <v>351</v>
      </c>
      <c r="C522" s="405" t="s">
        <v>50</v>
      </c>
      <c r="D522" s="406" t="s">
        <v>51</v>
      </c>
      <c r="E522" s="14" t="s">
        <v>933</v>
      </c>
      <c r="F522" s="51" t="s">
        <v>516</v>
      </c>
      <c r="G522" s="15">
        <v>54740.35</v>
      </c>
      <c r="H522" s="441">
        <v>56780.35</v>
      </c>
      <c r="I522" s="277">
        <v>0.61482854543869492</v>
      </c>
      <c r="J522" s="15">
        <v>26205.65</v>
      </c>
      <c r="K522" s="15">
        <v>0</v>
      </c>
      <c r="L522" s="15">
        <v>6664.53</v>
      </c>
      <c r="M522" s="15">
        <v>2040</v>
      </c>
      <c r="N522" s="15">
        <v>21870.17</v>
      </c>
      <c r="O522" s="11">
        <v>43165</v>
      </c>
      <c r="P522" s="252" t="e">
        <f>YEAR(#REF!)</f>
        <v>#REF!</v>
      </c>
      <c r="Q5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2" s="252">
        <f>YEAR(O522)</f>
        <v>2018</v>
      </c>
      <c r="S522" s="252" t="str">
        <f>IF(MONTH(O522)=1,"JANVIER",IF(MONTH(O522)=2,"FEVRIER",IF(MONTH(O522)=3,"MARS",IF(MONTH(O522)=4,"AVRIL",IF(MONTH(O522)=5,"MAI",IF(MONTH(O522)=6,"JUIN",IF(MONTH(O522)=7,"JUILLET",IF(MONTH(O522)=8,"AOUT",IF(MONTH(O522)=9,"SEPTEMBRE",IF(MONTH(O522)=10,"OCTOBRE",IF(MONTH(4)=11,"NOVEMBRE",IF(MONTH(#REF!)=12,"DECEMBRE"))))))))))))</f>
        <v>MARS</v>
      </c>
      <c r="T522" s="252" t="e">
        <f>YEAR(#REF!)</f>
        <v>#REF!</v>
      </c>
      <c r="U5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2" s="222" t="s">
        <v>27</v>
      </c>
      <c r="W522" s="222" t="s">
        <v>27</v>
      </c>
      <c r="X522" s="368"/>
      <c r="Y522" s="407"/>
      <c r="Z522" s="190"/>
      <c r="AA522" s="190"/>
      <c r="GA522" s="68"/>
    </row>
    <row r="523" spans="1:183" s="67" customFormat="1" ht="48.65" customHeight="1" x14ac:dyDescent="0.35">
      <c r="A523" s="67" t="s">
        <v>2495</v>
      </c>
      <c r="B523" s="255" t="s">
        <v>351</v>
      </c>
      <c r="C523" s="405" t="s">
        <v>50</v>
      </c>
      <c r="D523" s="406" t="s">
        <v>51</v>
      </c>
      <c r="E523" s="14" t="s">
        <v>934</v>
      </c>
      <c r="F523" s="25" t="s">
        <v>389</v>
      </c>
      <c r="G523" s="264">
        <v>102792.37</v>
      </c>
      <c r="H523" s="441">
        <v>101407.9</v>
      </c>
      <c r="I523" s="277">
        <v>0.56102167582604512</v>
      </c>
      <c r="J523" s="250">
        <v>46603.1</v>
      </c>
      <c r="K523" s="250">
        <v>8224.08</v>
      </c>
      <c r="L523" s="250">
        <v>2064.85</v>
      </c>
      <c r="M523" s="250">
        <v>0</v>
      </c>
      <c r="N523" s="264">
        <v>44515.87</v>
      </c>
      <c r="O523" s="11">
        <v>43342</v>
      </c>
      <c r="P523" s="252" t="e">
        <f>YEAR(#REF!)</f>
        <v>#REF!</v>
      </c>
      <c r="Q5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3" s="252">
        <f>YEAR(O523)</f>
        <v>2018</v>
      </c>
      <c r="S523" s="252" t="str">
        <f>IF(MONTH(O523)=1,"JANVIER",IF(MONTH(O523)=2,"FEVRIER",IF(MONTH(O523)=3,"MARS",IF(MONTH(O523)=4,"AVRIL",IF(MONTH(O523)=5,"MAI",IF(MONTH(O523)=6,"JUIN",IF(MONTH(O523)=7,"JUILLET",IF(MONTH(O523)=8,"AOUT",IF(MONTH(O523)=9,"SEPTEMBRE",IF(MONTH(O523)=10,"OCTOBRE",IF(MONTH(4)=11,"NOVEMBRE",IF(MONTH(#REF!)=12,"DECEMBRE"))))))))))))</f>
        <v>AOUT</v>
      </c>
      <c r="T523" s="252" t="e">
        <f>YEAR(#REF!)</f>
        <v>#REF!</v>
      </c>
      <c r="U5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3" s="222" t="s">
        <v>27</v>
      </c>
      <c r="W523" s="222" t="s">
        <v>27</v>
      </c>
      <c r="X523" s="25"/>
      <c r="Y523" s="407"/>
      <c r="Z523" s="190"/>
      <c r="AA523" s="190"/>
      <c r="GA523" s="68"/>
    </row>
    <row r="524" spans="1:183" s="67" customFormat="1" ht="48.65" customHeight="1" x14ac:dyDescent="0.35">
      <c r="A524" s="67" t="s">
        <v>2495</v>
      </c>
      <c r="B524" s="255" t="s">
        <v>351</v>
      </c>
      <c r="C524" s="405" t="s">
        <v>50</v>
      </c>
      <c r="D524" s="406" t="s">
        <v>51</v>
      </c>
      <c r="E524" s="14" t="s">
        <v>935</v>
      </c>
      <c r="F524" s="12" t="s">
        <v>936</v>
      </c>
      <c r="G524" s="15">
        <v>44554</v>
      </c>
      <c r="H524" s="441">
        <v>31010.5</v>
      </c>
      <c r="I524" s="277">
        <v>0.72912658615630188</v>
      </c>
      <c r="J524" s="15">
        <v>19219.439999999999</v>
      </c>
      <c r="K524" s="15">
        <v>0</v>
      </c>
      <c r="L524" s="15">
        <v>3391.14</v>
      </c>
      <c r="M524" s="15">
        <v>0</v>
      </c>
      <c r="N524" s="15">
        <v>8399.92</v>
      </c>
      <c r="O524" s="11">
        <v>43284</v>
      </c>
      <c r="P524" s="252" t="e">
        <f>YEAR(#REF!)</f>
        <v>#REF!</v>
      </c>
      <c r="Q5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4" s="252">
        <f>YEAR(O524)</f>
        <v>2018</v>
      </c>
      <c r="S524" s="252" t="str">
        <f>IF(MONTH(O524)=1,"JANVIER",IF(MONTH(O524)=2,"FEVRIER",IF(MONTH(O524)=3,"MARS",IF(MONTH(O524)=4,"AVRIL",IF(MONTH(O524)=5,"MAI",IF(MONTH(O524)=6,"JUIN",IF(MONTH(O524)=7,"JUILLET",IF(MONTH(O524)=8,"AOUT",IF(MONTH(O524)=9,"SEPTEMBRE",IF(MONTH(O524)=10,"OCTOBRE",IF(MONTH(4)=11,"NOVEMBRE",IF(MONTH(#REF!)=12,"DECEMBRE"))))))))))))</f>
        <v>JUILLET</v>
      </c>
      <c r="T524" s="252" t="e">
        <f>YEAR(#REF!)</f>
        <v>#REF!</v>
      </c>
      <c r="U5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4" s="222" t="s">
        <v>27</v>
      </c>
      <c r="W524" s="222" t="s">
        <v>27</v>
      </c>
      <c r="X524" s="166"/>
      <c r="Y524" s="407"/>
      <c r="Z524" s="190"/>
      <c r="AA524" s="190"/>
      <c r="GA524" s="68"/>
    </row>
    <row r="525" spans="1:183" s="67" customFormat="1" ht="48.65" customHeight="1" x14ac:dyDescent="0.35">
      <c r="A525" s="67" t="s">
        <v>2495</v>
      </c>
      <c r="B525" s="255" t="s">
        <v>351</v>
      </c>
      <c r="C525" s="405" t="s">
        <v>50</v>
      </c>
      <c r="D525" s="406" t="s">
        <v>51</v>
      </c>
      <c r="E525" s="14" t="s">
        <v>930</v>
      </c>
      <c r="F525" s="51" t="s">
        <v>539</v>
      </c>
      <c r="G525" s="15">
        <v>28296.55</v>
      </c>
      <c r="H525" s="441">
        <v>28296.550000000003</v>
      </c>
      <c r="I525" s="277">
        <v>0.50000017669998642</v>
      </c>
      <c r="J525" s="15">
        <v>12026.03</v>
      </c>
      <c r="K525" s="15">
        <v>0</v>
      </c>
      <c r="L525" s="15">
        <v>2122.25</v>
      </c>
      <c r="M525" s="15">
        <v>0</v>
      </c>
      <c r="N525" s="15">
        <v>14148.27</v>
      </c>
      <c r="O525" s="11">
        <v>43165</v>
      </c>
      <c r="P525" s="252" t="e">
        <f>YEAR(#REF!)</f>
        <v>#REF!</v>
      </c>
      <c r="Q5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5" s="252">
        <f>YEAR(O525)</f>
        <v>2018</v>
      </c>
      <c r="S525" s="252" t="str">
        <f>IF(MONTH(O525)=1,"JANVIER",IF(MONTH(O525)=2,"FEVRIER",IF(MONTH(O525)=3,"MARS",IF(MONTH(O525)=4,"AVRIL",IF(MONTH(O525)=5,"MAI",IF(MONTH(O525)=6,"JUIN",IF(MONTH(O525)=7,"JUILLET",IF(MONTH(O525)=8,"AOUT",IF(MONTH(O525)=9,"SEPTEMBRE",IF(MONTH(O525)=10,"OCTOBRE",IF(MONTH(4)=11,"NOVEMBRE",IF(MONTH(#REF!)=12,"DECEMBRE"))))))))))))</f>
        <v>MARS</v>
      </c>
      <c r="T525" s="252" t="e">
        <f>YEAR(#REF!)</f>
        <v>#REF!</v>
      </c>
      <c r="U5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5" s="222" t="s">
        <v>27</v>
      </c>
      <c r="W525" s="222" t="s">
        <v>27</v>
      </c>
      <c r="X525" s="368"/>
      <c r="Y525" s="407"/>
      <c r="Z525" s="190"/>
      <c r="AA525" s="190"/>
      <c r="GA525" s="68"/>
    </row>
    <row r="526" spans="1:183" s="67" customFormat="1" ht="48.65" customHeight="1" x14ac:dyDescent="0.35">
      <c r="A526" s="67" t="s">
        <v>2495</v>
      </c>
      <c r="B526" s="255" t="s">
        <v>351</v>
      </c>
      <c r="C526" s="405" t="s">
        <v>50</v>
      </c>
      <c r="D526" s="406" t="s">
        <v>51</v>
      </c>
      <c r="E526" s="14" t="s">
        <v>937</v>
      </c>
      <c r="F526" s="12" t="s">
        <v>938</v>
      </c>
      <c r="G526" s="418">
        <v>137950</v>
      </c>
      <c r="H526" s="462">
        <v>128290</v>
      </c>
      <c r="I526" s="277">
        <v>0.82897731701613531</v>
      </c>
      <c r="J526" s="264">
        <v>90397.07</v>
      </c>
      <c r="K526" s="418">
        <v>0</v>
      </c>
      <c r="L526" s="264">
        <v>15952.43</v>
      </c>
      <c r="M526" s="250">
        <v>0</v>
      </c>
      <c r="N526" s="418">
        <v>21940.5</v>
      </c>
      <c r="O526" s="11">
        <v>43402</v>
      </c>
      <c r="P526" s="252" t="e">
        <f>YEAR(#REF!)</f>
        <v>#REF!</v>
      </c>
      <c r="Q5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6" s="252">
        <f>YEAR(O526)</f>
        <v>2018</v>
      </c>
      <c r="S526" s="252" t="str">
        <f>IF(MONTH(O526)=1,"JANVIER",IF(MONTH(O526)=2,"FEVRIER",IF(MONTH(O526)=3,"MARS",IF(MONTH(O526)=4,"AVRIL",IF(MONTH(O526)=5,"MAI",IF(MONTH(O526)=6,"JUIN",IF(MONTH(O526)=7,"JUILLET",IF(MONTH(O526)=8,"AOUT",IF(MONTH(O526)=9,"SEPTEMBRE",IF(MONTH(O526)=10,"OCTOBRE",IF(MONTH(4)=11,"NOVEMBRE",IF(MONTH(#REF!)=12,"DECEMBRE"))))))))))))</f>
        <v>OCTOBRE</v>
      </c>
      <c r="T526" s="252" t="e">
        <f>YEAR(#REF!)</f>
        <v>#REF!</v>
      </c>
      <c r="U5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6" s="222" t="s">
        <v>27</v>
      </c>
      <c r="W526" s="222" t="s">
        <v>27</v>
      </c>
      <c r="X526" s="25"/>
      <c r="Y526" s="407"/>
      <c r="Z526" s="190"/>
      <c r="AA526" s="190"/>
      <c r="GA526" s="68"/>
    </row>
    <row r="527" spans="1:183" s="67" customFormat="1" ht="78.900000000000006" customHeight="1" x14ac:dyDescent="0.35">
      <c r="A527" s="67" t="s">
        <v>2495</v>
      </c>
      <c r="B527" s="255" t="s">
        <v>351</v>
      </c>
      <c r="C527" s="405" t="s">
        <v>50</v>
      </c>
      <c r="D527" s="406" t="s">
        <v>51</v>
      </c>
      <c r="E527" s="14" t="s">
        <v>939</v>
      </c>
      <c r="F527" s="12" t="s">
        <v>940</v>
      </c>
      <c r="G527" s="434">
        <v>35249.980000000003</v>
      </c>
      <c r="H527" s="441">
        <v>22013.53</v>
      </c>
      <c r="I527" s="277">
        <v>0.84999997728669596</v>
      </c>
      <c r="J527" s="15">
        <v>15698.14</v>
      </c>
      <c r="K527" s="434">
        <v>0</v>
      </c>
      <c r="L527" s="15">
        <v>3013.36</v>
      </c>
      <c r="M527" s="250">
        <v>0</v>
      </c>
      <c r="N527" s="434">
        <v>3302.03</v>
      </c>
      <c r="O527" s="11">
        <v>43255</v>
      </c>
      <c r="P527" s="252" t="e">
        <f>YEAR(#REF!)</f>
        <v>#REF!</v>
      </c>
      <c r="Q5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7" s="252">
        <f>YEAR(O527)</f>
        <v>2018</v>
      </c>
      <c r="S527" s="252" t="str">
        <f>IF(MONTH(O527)=1,"JANVIER",IF(MONTH(O527)=2,"FEVRIER",IF(MONTH(O527)=3,"MARS",IF(MONTH(O527)=4,"AVRIL",IF(MONTH(O527)=5,"MAI",IF(MONTH(O527)=6,"JUIN",IF(MONTH(O527)=7,"JUILLET",IF(MONTH(O527)=8,"AOUT",IF(MONTH(O527)=9,"SEPTEMBRE",IF(MONTH(O527)=10,"OCTOBRE",IF(MONTH(4)=11,"NOVEMBRE",IF(MONTH(#REF!)=12,"DECEMBRE"))))))))))))</f>
        <v>JUIN</v>
      </c>
      <c r="T527" s="252" t="e">
        <f>YEAR(#REF!)</f>
        <v>#REF!</v>
      </c>
      <c r="U5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7" s="222" t="s">
        <v>27</v>
      </c>
      <c r="W527" s="222" t="s">
        <v>27</v>
      </c>
      <c r="X527" s="368"/>
      <c r="Y527" s="407"/>
      <c r="Z527" s="190"/>
      <c r="AA527" s="190"/>
      <c r="GA527" s="68"/>
    </row>
    <row r="528" spans="1:183" s="67" customFormat="1" ht="79.5" customHeight="1" x14ac:dyDescent="0.35">
      <c r="A528" s="67" t="s">
        <v>2495</v>
      </c>
      <c r="B528" s="255" t="s">
        <v>351</v>
      </c>
      <c r="C528" s="405" t="s">
        <v>50</v>
      </c>
      <c r="D528" s="406" t="s">
        <v>51</v>
      </c>
      <c r="E528" s="14" t="s">
        <v>941</v>
      </c>
      <c r="F528" s="51" t="s">
        <v>942</v>
      </c>
      <c r="G528" s="434">
        <v>35501.32</v>
      </c>
      <c r="H528" s="441">
        <v>21917.759999999998</v>
      </c>
      <c r="I528" s="277">
        <v>0.85000018250040155</v>
      </c>
      <c r="J528" s="15">
        <v>14680.66</v>
      </c>
      <c r="K528" s="434">
        <v>0</v>
      </c>
      <c r="L528" s="15">
        <v>3949.44</v>
      </c>
      <c r="M528" s="15">
        <v>0</v>
      </c>
      <c r="N528" s="434">
        <v>3287.66</v>
      </c>
      <c r="O528" s="11">
        <v>43223</v>
      </c>
      <c r="P528" s="252" t="e">
        <f>YEAR(#REF!)</f>
        <v>#REF!</v>
      </c>
      <c r="Q5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8" s="252">
        <f>YEAR(O528)</f>
        <v>2018</v>
      </c>
      <c r="S528" s="252" t="str">
        <f>IF(MONTH(O528)=1,"JANVIER",IF(MONTH(O528)=2,"FEVRIER",IF(MONTH(O528)=3,"MARS",IF(MONTH(O528)=4,"AVRIL",IF(MONTH(O528)=5,"MAI",IF(MONTH(O528)=6,"JUIN",IF(MONTH(O528)=7,"JUILLET",IF(MONTH(O528)=8,"AOUT",IF(MONTH(O528)=9,"SEPTEMBRE",IF(MONTH(O528)=10,"OCTOBRE",IF(MONTH(4)=11,"NOVEMBRE",IF(MONTH(#REF!)=12,"DECEMBRE"))))))))))))</f>
        <v>MAI</v>
      </c>
      <c r="T528" s="252" t="e">
        <f>YEAR(#REF!)</f>
        <v>#REF!</v>
      </c>
      <c r="U5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8" s="222" t="s">
        <v>27</v>
      </c>
      <c r="W528" s="222" t="s">
        <v>27</v>
      </c>
      <c r="X528" s="368"/>
      <c r="Y528" s="407"/>
      <c r="Z528" s="190"/>
      <c r="AA528" s="190"/>
      <c r="GA528" s="68"/>
    </row>
    <row r="529" spans="1:183" s="67" customFormat="1" ht="84" customHeight="1" x14ac:dyDescent="0.35">
      <c r="A529" s="67" t="s">
        <v>2495</v>
      </c>
      <c r="B529" s="255" t="s">
        <v>351</v>
      </c>
      <c r="C529" s="405" t="s">
        <v>50</v>
      </c>
      <c r="D529" s="406" t="s">
        <v>51</v>
      </c>
      <c r="E529" s="14" t="s">
        <v>943</v>
      </c>
      <c r="F529" s="25" t="s">
        <v>886</v>
      </c>
      <c r="G529" s="434">
        <v>313625</v>
      </c>
      <c r="H529" s="461">
        <v>213294</v>
      </c>
      <c r="I529" s="277">
        <v>0.58106346170075107</v>
      </c>
      <c r="J529" s="15">
        <v>105346.74</v>
      </c>
      <c r="K529" s="434">
        <v>0</v>
      </c>
      <c r="L529" s="15">
        <v>18590.61</v>
      </c>
      <c r="M529" s="15">
        <v>0</v>
      </c>
      <c r="N529" s="434">
        <v>89356.65</v>
      </c>
      <c r="O529" s="11">
        <v>43137</v>
      </c>
      <c r="P529" s="252" t="e">
        <f>YEAR(#REF!)</f>
        <v>#REF!</v>
      </c>
      <c r="Q5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29" s="252">
        <f>YEAR(O529)</f>
        <v>2018</v>
      </c>
      <c r="S529" s="252" t="str">
        <f>IF(MONTH(O529)=1,"JANVIER",IF(MONTH(O529)=2,"FEVRIER",IF(MONTH(O529)=3,"MARS",IF(MONTH(O529)=4,"AVRIL",IF(MONTH(O529)=5,"MAI",IF(MONTH(O529)=6,"JUIN",IF(MONTH(O529)=7,"JUILLET",IF(MONTH(O529)=8,"AOUT",IF(MONTH(O529)=9,"SEPTEMBRE",IF(MONTH(O529)=10,"OCTOBRE",IF(MONTH(4)=11,"NOVEMBRE",IF(MONTH(#REF!)=12,"DECEMBRE"))))))))))))</f>
        <v>FEVRIER</v>
      </c>
      <c r="T529" s="252" t="e">
        <f>YEAR(#REF!)</f>
        <v>#REF!</v>
      </c>
      <c r="U5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29" s="232" t="e">
        <f>YEAR(#REF!)</f>
        <v>#REF!</v>
      </c>
      <c r="W529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29" s="368"/>
      <c r="Y529" s="399"/>
      <c r="Z529" s="190"/>
      <c r="AA529" s="190"/>
      <c r="GA529" s="68"/>
    </row>
    <row r="530" spans="1:183" s="67" customFormat="1" ht="80.150000000000006" customHeight="1" x14ac:dyDescent="0.35">
      <c r="A530" s="67" t="s">
        <v>2495</v>
      </c>
      <c r="B530" s="255" t="s">
        <v>351</v>
      </c>
      <c r="C530" s="405" t="s">
        <v>50</v>
      </c>
      <c r="D530" s="406" t="s">
        <v>51</v>
      </c>
      <c r="E530" s="14" t="s">
        <v>944</v>
      </c>
      <c r="F530" s="12" t="s">
        <v>945</v>
      </c>
      <c r="G530" s="434">
        <v>142404.20000000001</v>
      </c>
      <c r="H530" s="441">
        <v>142404.20000000001</v>
      </c>
      <c r="I530" s="277">
        <v>0.74999999999999989</v>
      </c>
      <c r="J530" s="15">
        <v>90168.55</v>
      </c>
      <c r="K530" s="434">
        <v>0</v>
      </c>
      <c r="L530" s="15">
        <v>16634.599999999999</v>
      </c>
      <c r="M530" s="15">
        <v>0</v>
      </c>
      <c r="N530" s="434">
        <v>35601.050000000003</v>
      </c>
      <c r="O530" s="11">
        <v>43255</v>
      </c>
      <c r="P530" s="252" t="e">
        <f>YEAR(#REF!)</f>
        <v>#REF!</v>
      </c>
      <c r="Q5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0" s="252">
        <f>YEAR(O530)</f>
        <v>2018</v>
      </c>
      <c r="S530" s="252" t="str">
        <f>IF(MONTH(O530)=1,"JANVIER",IF(MONTH(O530)=2,"FEVRIER",IF(MONTH(O530)=3,"MARS",IF(MONTH(O530)=4,"AVRIL",IF(MONTH(O530)=5,"MAI",IF(MONTH(O530)=6,"JUIN",IF(MONTH(O530)=7,"JUILLET",IF(MONTH(O530)=8,"AOUT",IF(MONTH(O530)=9,"SEPTEMBRE",IF(MONTH(O530)=10,"OCTOBRE",IF(MONTH(4)=11,"NOVEMBRE",IF(MONTH(#REF!)=12,"DECEMBRE"))))))))))))</f>
        <v>JUIN</v>
      </c>
      <c r="T530" s="252" t="e">
        <f>YEAR(#REF!)</f>
        <v>#REF!</v>
      </c>
      <c r="U5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0" s="222" t="s">
        <v>27</v>
      </c>
      <c r="W530" s="222" t="s">
        <v>27</v>
      </c>
      <c r="X530" s="368"/>
      <c r="Y530" s="455"/>
      <c r="Z530" s="190"/>
      <c r="AA530" s="190"/>
      <c r="GA530" s="68"/>
    </row>
    <row r="531" spans="1:183" s="67" customFormat="1" ht="105" customHeight="1" x14ac:dyDescent="0.35">
      <c r="A531" s="67" t="s">
        <v>2495</v>
      </c>
      <c r="B531" s="255" t="s">
        <v>351</v>
      </c>
      <c r="C531" s="405" t="s">
        <v>50</v>
      </c>
      <c r="D531" s="406" t="s">
        <v>51</v>
      </c>
      <c r="E531" s="14" t="s">
        <v>946</v>
      </c>
      <c r="F531" s="12" t="s">
        <v>947</v>
      </c>
      <c r="G531" s="434">
        <v>312740</v>
      </c>
      <c r="H531" s="461">
        <v>293592.64</v>
      </c>
      <c r="I531" s="277">
        <v>0.67693958540650057</v>
      </c>
      <c r="J531" s="264">
        <v>168932.8</v>
      </c>
      <c r="K531" s="418">
        <v>29811.68</v>
      </c>
      <c r="L531" s="264">
        <v>0</v>
      </c>
      <c r="M531" s="250">
        <v>0</v>
      </c>
      <c r="N531" s="418">
        <v>94848.16</v>
      </c>
      <c r="O531" s="39">
        <v>43678</v>
      </c>
      <c r="P531" s="252" t="e">
        <f>YEAR(#REF!)</f>
        <v>#REF!</v>
      </c>
      <c r="Q5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1" s="252">
        <f>YEAR(O531)</f>
        <v>2019</v>
      </c>
      <c r="S531" s="252" t="str">
        <f>IF(MONTH(O531)=1,"JANVIER",IF(MONTH(O531)=2,"FEVRIER",IF(MONTH(O531)=3,"MARS",IF(MONTH(O531)=4,"AVRIL",IF(MONTH(O531)=5,"MAI",IF(MONTH(O531)=6,"JUIN",IF(MONTH(O531)=7,"JUILLET",IF(MONTH(O531)=8,"AOUT",IF(MONTH(O531)=9,"SEPTEMBRE",IF(MONTH(O531)=10,"OCTOBRE",IF(MONTH(4)=11,"NOVEMBRE",IF(MONTH(#REF!)=12,"DECEMBRE"))))))))))))</f>
        <v>AOUT</v>
      </c>
      <c r="T531" s="252" t="e">
        <f>YEAR(#REF!)</f>
        <v>#REF!</v>
      </c>
      <c r="U5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1" s="232" t="e">
        <f>YEAR(#REF!)</f>
        <v>#REF!</v>
      </c>
      <c r="W53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31" s="25"/>
      <c r="Y531" s="215"/>
      <c r="Z531" s="190"/>
      <c r="AA531" s="190"/>
      <c r="GA531" s="68"/>
    </row>
    <row r="532" spans="1:183" s="67" customFormat="1" ht="82.5" customHeight="1" x14ac:dyDescent="0.35">
      <c r="A532" s="67" t="s">
        <v>2495</v>
      </c>
      <c r="B532" s="255" t="s">
        <v>351</v>
      </c>
      <c r="C532" s="405" t="s">
        <v>50</v>
      </c>
      <c r="D532" s="406" t="s">
        <v>51</v>
      </c>
      <c r="E532" s="287" t="s">
        <v>948</v>
      </c>
      <c r="F532" s="51" t="s">
        <v>949</v>
      </c>
      <c r="G532" s="319">
        <v>208084</v>
      </c>
      <c r="H532" s="463">
        <f>SUM(J532+K532+L532+M532+N532)</f>
        <v>138330</v>
      </c>
      <c r="I532" s="93">
        <f>(J532+K532+L532+M532)/H532</f>
        <v>0.69021687269572762</v>
      </c>
      <c r="J532" s="37">
        <v>81156.039999999994</v>
      </c>
      <c r="K532" s="319">
        <v>0</v>
      </c>
      <c r="L532" s="37">
        <v>14321.66</v>
      </c>
      <c r="M532" s="37">
        <v>0</v>
      </c>
      <c r="N532" s="319">
        <v>42852.3</v>
      </c>
      <c r="O532" s="39">
        <v>43774</v>
      </c>
      <c r="P532" s="252" t="e">
        <f>YEAR(#REF!)</f>
        <v>#REF!</v>
      </c>
      <c r="Q5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2" s="252">
        <f>YEAR(O532)</f>
        <v>2019</v>
      </c>
      <c r="S532" s="252" t="str">
        <f>IF(MONTH(O532)=1,"JANVIER",IF(MONTH(O532)=2,"FEVRIER",IF(MONTH(O532)=3,"MARS",IF(MONTH(O532)=4,"AVRIL",IF(MONTH(O532)=5,"MAI",IF(MONTH(O532)=6,"JUIN",IF(MONTH(O532)=7,"JUILLET",IF(MONTH(O532)=8,"AOUT",IF(MONTH(O532)=9,"SEPTEMBRE",IF(MONTH(O532)=10,"OCTOBRE",IF(MONTH(O532)=11,"NOVEMBRE",IF(MONTH(O532)=12,"DECEMBRE"))))))))))))</f>
        <v>NOVEMBRE</v>
      </c>
      <c r="T532" s="252" t="e">
        <f>YEAR(#REF!)</f>
        <v>#REF!</v>
      </c>
      <c r="U5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2" s="232" t="e">
        <f>YEAR(#REF!)</f>
        <v>#REF!</v>
      </c>
      <c r="W532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32" s="333"/>
      <c r="Y532" s="68"/>
      <c r="Z532" s="190"/>
      <c r="AA532" s="190"/>
      <c r="GA532" s="68"/>
    </row>
    <row r="533" spans="1:183" s="67" customFormat="1" ht="48.65" customHeight="1" x14ac:dyDescent="0.35">
      <c r="A533" s="67" t="s">
        <v>2495</v>
      </c>
      <c r="B533" s="255" t="s">
        <v>351</v>
      </c>
      <c r="C533" s="405" t="s">
        <v>50</v>
      </c>
      <c r="D533" s="406" t="s">
        <v>51</v>
      </c>
      <c r="E533" s="14" t="s">
        <v>950</v>
      </c>
      <c r="F533" s="51" t="s">
        <v>951</v>
      </c>
      <c r="G533" s="434">
        <v>4950</v>
      </c>
      <c r="H533" s="441">
        <v>4950</v>
      </c>
      <c r="I533" s="277">
        <v>0.65</v>
      </c>
      <c r="J533" s="15">
        <v>2734.87</v>
      </c>
      <c r="K533" s="434">
        <v>0</v>
      </c>
      <c r="L533" s="15">
        <v>482.63</v>
      </c>
      <c r="M533" s="15">
        <v>0</v>
      </c>
      <c r="N533" s="434">
        <v>1732.5</v>
      </c>
      <c r="O533" s="11">
        <v>43165</v>
      </c>
      <c r="P533" s="252" t="e">
        <f>YEAR(#REF!)</f>
        <v>#REF!</v>
      </c>
      <c r="Q5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3" s="252">
        <f>YEAR(O533)</f>
        <v>2018</v>
      </c>
      <c r="S533" s="252" t="str">
        <f>IF(MONTH(O533)=1,"JANVIER",IF(MONTH(O533)=2,"FEVRIER",IF(MONTH(O533)=3,"MARS",IF(MONTH(O533)=4,"AVRIL",IF(MONTH(O533)=5,"MAI",IF(MONTH(O533)=6,"JUIN",IF(MONTH(O533)=7,"JUILLET",IF(MONTH(O533)=8,"AOUT",IF(MONTH(O533)=9,"SEPTEMBRE",IF(MONTH(O533)=10,"OCTOBRE",IF(MONTH(4)=11,"NOVEMBRE",IF(MONTH(#REF!)=12,"DECEMBRE"))))))))))))</f>
        <v>MARS</v>
      </c>
      <c r="T533" s="252" t="e">
        <f>YEAR(#REF!)</f>
        <v>#REF!</v>
      </c>
      <c r="U5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3" s="222" t="s">
        <v>27</v>
      </c>
      <c r="W533" s="222" t="s">
        <v>27</v>
      </c>
      <c r="X533" s="368"/>
      <c r="Y533" s="407"/>
      <c r="Z533" s="190"/>
      <c r="AA533" s="190"/>
      <c r="GA533" s="68"/>
    </row>
    <row r="534" spans="1:183" s="67" customFormat="1" ht="99" customHeight="1" x14ac:dyDescent="0.35">
      <c r="A534" s="67" t="s">
        <v>2495</v>
      </c>
      <c r="B534" s="255" t="s">
        <v>351</v>
      </c>
      <c r="C534" s="405" t="s">
        <v>50</v>
      </c>
      <c r="D534" s="406" t="s">
        <v>51</v>
      </c>
      <c r="E534" s="14" t="s">
        <v>952</v>
      </c>
      <c r="F534" s="12" t="s">
        <v>500</v>
      </c>
      <c r="G534" s="434">
        <v>403505.39</v>
      </c>
      <c r="H534" s="461">
        <v>313118.39</v>
      </c>
      <c r="I534" s="277">
        <v>0.69003225904425469</v>
      </c>
      <c r="J534" s="389">
        <v>183652.52</v>
      </c>
      <c r="K534" s="447">
        <v>32409.27</v>
      </c>
      <c r="L534" s="389">
        <v>0</v>
      </c>
      <c r="M534" s="250">
        <v>0</v>
      </c>
      <c r="N534" s="447">
        <v>97056.6</v>
      </c>
      <c r="O534" s="39">
        <v>43678</v>
      </c>
      <c r="P534" s="252" t="e">
        <f>YEAR(#REF!)</f>
        <v>#REF!</v>
      </c>
      <c r="Q5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4" s="252">
        <f>YEAR(O534)</f>
        <v>2019</v>
      </c>
      <c r="S534" s="252" t="str">
        <f>IF(MONTH(O534)=1,"JANVIER",IF(MONTH(O534)=2,"FEVRIER",IF(MONTH(O534)=3,"MARS",IF(MONTH(O534)=4,"AVRIL",IF(MONTH(O534)=5,"MAI",IF(MONTH(O534)=6,"JUIN",IF(MONTH(O534)=7,"JUILLET",IF(MONTH(O534)=8,"AOUT",IF(MONTH(O534)=9,"SEPTEMBRE",IF(MONTH(O534)=10,"OCTOBRE",IF(MONTH(4)=11,"NOVEMBRE",IF(MONTH(#REF!)=12,"DECEMBRE"))))))))))))</f>
        <v>AOUT</v>
      </c>
      <c r="T534" s="252" t="e">
        <f>YEAR(#REF!)</f>
        <v>#REF!</v>
      </c>
      <c r="U5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4" s="252" t="e">
        <f>YEAR(#REF!)</f>
        <v>#REF!</v>
      </c>
      <c r="W5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34" s="25"/>
      <c r="Y534" s="215"/>
      <c r="Z534" s="190"/>
      <c r="AA534" s="190"/>
      <c r="GA534" s="68"/>
    </row>
    <row r="535" spans="1:183" s="67" customFormat="1" ht="90" customHeight="1" x14ac:dyDescent="0.35">
      <c r="A535" s="67" t="s">
        <v>2495</v>
      </c>
      <c r="B535" s="255" t="s">
        <v>351</v>
      </c>
      <c r="C535" s="405" t="s">
        <v>50</v>
      </c>
      <c r="D535" s="406" t="s">
        <v>51</v>
      </c>
      <c r="E535" s="14" t="s">
        <v>953</v>
      </c>
      <c r="F535" s="12" t="s">
        <v>954</v>
      </c>
      <c r="G535" s="418">
        <v>195657.9</v>
      </c>
      <c r="H535" s="461">
        <v>136189.4</v>
      </c>
      <c r="I535" s="277">
        <v>0.5</v>
      </c>
      <c r="J535" s="264">
        <v>57880.49</v>
      </c>
      <c r="K535" s="418">
        <v>10214.209999999999</v>
      </c>
      <c r="L535" s="15">
        <v>0</v>
      </c>
      <c r="M535" s="15">
        <v>0</v>
      </c>
      <c r="N535" s="418">
        <v>68094.7</v>
      </c>
      <c r="O535" s="39">
        <v>43402</v>
      </c>
      <c r="P535" s="252" t="e">
        <f>YEAR(#REF!)</f>
        <v>#REF!</v>
      </c>
      <c r="Q5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5" s="252">
        <f>YEAR(O535)</f>
        <v>2018</v>
      </c>
      <c r="S535" s="252" t="str">
        <f>IF(MONTH(O535)=1,"JANVIER",IF(MONTH(O535)=2,"FEVRIER",IF(MONTH(O535)=3,"MARS",IF(MONTH(O535)=4,"AVRIL",IF(MONTH(O535)=5,"MAI",IF(MONTH(O535)=6,"JUIN",IF(MONTH(O535)=7,"JUILLET",IF(MONTH(O535)=8,"AOUT",IF(MONTH(O535)=9,"SEPTEMBRE",IF(MONTH(O535)=10,"OCTOBRE",IF(MONTH(4)=11,"NOVEMBRE",IF(MONTH(#REF!)=12,"DECEMBRE"))))))))))))</f>
        <v>OCTOBRE</v>
      </c>
      <c r="T535" s="252" t="e">
        <f>YEAR(#REF!)</f>
        <v>#REF!</v>
      </c>
      <c r="U5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5" s="232" t="e">
        <f>YEAR(#REF!)</f>
        <v>#REF!</v>
      </c>
      <c r="W53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35" s="25"/>
      <c r="Y535" s="399"/>
      <c r="Z535" s="190"/>
      <c r="AA535" s="190"/>
      <c r="GA535" s="68"/>
    </row>
    <row r="536" spans="1:183" s="67" customFormat="1" ht="111" customHeight="1" x14ac:dyDescent="0.35">
      <c r="A536" s="67" t="s">
        <v>2495</v>
      </c>
      <c r="B536" s="255" t="s">
        <v>351</v>
      </c>
      <c r="C536" s="405" t="s">
        <v>50</v>
      </c>
      <c r="D536" s="406" t="s">
        <v>51</v>
      </c>
      <c r="E536" s="14" t="s">
        <v>955</v>
      </c>
      <c r="F536" s="12" t="s">
        <v>956</v>
      </c>
      <c r="G536" s="434">
        <v>47101.56</v>
      </c>
      <c r="H536" s="441">
        <v>42103.56</v>
      </c>
      <c r="I536" s="277">
        <v>0.75</v>
      </c>
      <c r="J536" s="15">
        <v>26841.01</v>
      </c>
      <c r="K536" s="434">
        <v>4736.66</v>
      </c>
      <c r="L536" s="15">
        <v>0</v>
      </c>
      <c r="M536" s="15">
        <v>0</v>
      </c>
      <c r="N536" s="434">
        <v>10525.89</v>
      </c>
      <c r="O536" s="11">
        <v>43284</v>
      </c>
      <c r="P536" s="252" t="e">
        <f>YEAR(#REF!)</f>
        <v>#REF!</v>
      </c>
      <c r="Q5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6" s="252">
        <f>YEAR(O536)</f>
        <v>2018</v>
      </c>
      <c r="S536" s="252" t="str">
        <f>IF(MONTH(O536)=1,"JANVIER",IF(MONTH(O536)=2,"FEVRIER",IF(MONTH(O536)=3,"MARS",IF(MONTH(O536)=4,"AVRIL",IF(MONTH(O536)=5,"MAI",IF(MONTH(O536)=6,"JUIN",IF(MONTH(O536)=7,"JUILLET",IF(MONTH(O536)=8,"AOUT",IF(MONTH(O536)=9,"SEPTEMBRE",IF(MONTH(O536)=10,"OCTOBRE",IF(MONTH(4)=11,"NOVEMBRE",IF(MONTH(#REF!)=12,"DECEMBRE"))))))))))))</f>
        <v>JUILLET</v>
      </c>
      <c r="T536" s="252" t="e">
        <f>YEAR(#REF!)</f>
        <v>#REF!</v>
      </c>
      <c r="U5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6" s="222" t="s">
        <v>27</v>
      </c>
      <c r="W536" s="222" t="s">
        <v>27</v>
      </c>
      <c r="X536" s="25"/>
      <c r="Y536" s="407"/>
      <c r="Z536" s="190"/>
      <c r="AA536" s="190"/>
      <c r="GA536" s="68"/>
    </row>
    <row r="537" spans="1:183" s="67" customFormat="1" ht="84.65" customHeight="1" x14ac:dyDescent="0.35">
      <c r="A537" s="67" t="s">
        <v>2495</v>
      </c>
      <c r="B537" s="255" t="s">
        <v>351</v>
      </c>
      <c r="C537" s="405" t="s">
        <v>50</v>
      </c>
      <c r="D537" s="406" t="s">
        <v>51</v>
      </c>
      <c r="E537" s="14" t="s">
        <v>957</v>
      </c>
      <c r="F537" s="12" t="s">
        <v>958</v>
      </c>
      <c r="G537" s="442">
        <v>99123.4</v>
      </c>
      <c r="H537" s="462">
        <v>92557.02</v>
      </c>
      <c r="I537" s="277">
        <v>0.74627532303870636</v>
      </c>
      <c r="J537" s="318">
        <v>56051.05</v>
      </c>
      <c r="K537" s="318">
        <v>9891.3700000000008</v>
      </c>
      <c r="L537" s="318">
        <v>3130.6</v>
      </c>
      <c r="M537" s="318">
        <v>0</v>
      </c>
      <c r="N537" s="318">
        <v>23484</v>
      </c>
      <c r="O537" s="11">
        <v>43522</v>
      </c>
      <c r="P537" s="252" t="e">
        <f>YEAR(#REF!)</f>
        <v>#REF!</v>
      </c>
      <c r="Q5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7" s="252">
        <f>YEAR(O537)</f>
        <v>2019</v>
      </c>
      <c r="S537" s="252" t="str">
        <f>IF(MONTH(O537)=1,"JANVIER",IF(MONTH(O537)=2,"FEVRIER",IF(MONTH(O537)=3,"MARS",IF(MONTH(O537)=4,"AVRIL",IF(MONTH(O537)=5,"MAI",IF(MONTH(O537)=6,"JUIN",IF(MONTH(O537)=7,"JUILLET",IF(MONTH(O537)=8,"AOUT",IF(MONTH(O537)=9,"SEPTEMBRE",IF(MONTH(O537)=10,"OCTOBRE",IF(MONTH(4)=11,"NOVEMBRE",IF(MONTH(#REF!)=12,"DECEMBRE"))))))))))))</f>
        <v>FEVRIER</v>
      </c>
      <c r="T537" s="252" t="e">
        <f>YEAR(#REF!)</f>
        <v>#REF!</v>
      </c>
      <c r="U5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7" s="222" t="s">
        <v>27</v>
      </c>
      <c r="W537" s="222" t="s">
        <v>27</v>
      </c>
      <c r="X537" s="25"/>
      <c r="Y537" s="407"/>
      <c r="Z537" s="190"/>
      <c r="AA537" s="190"/>
      <c r="GA537" s="68"/>
    </row>
    <row r="538" spans="1:183" s="67" customFormat="1" ht="72.650000000000006" customHeight="1" x14ac:dyDescent="0.35">
      <c r="A538" s="67" t="s">
        <v>2495</v>
      </c>
      <c r="B538" s="255" t="s">
        <v>351</v>
      </c>
      <c r="C538" s="405" t="s">
        <v>50</v>
      </c>
      <c r="D538" s="406" t="s">
        <v>51</v>
      </c>
      <c r="E538" s="261" t="s">
        <v>959</v>
      </c>
      <c r="F538" s="25" t="s">
        <v>500</v>
      </c>
      <c r="G538" s="250">
        <v>115970</v>
      </c>
      <c r="H538" s="447">
        <v>111970</v>
      </c>
      <c r="I538" s="277">
        <v>0.75</v>
      </c>
      <c r="J538" s="250">
        <v>50679</v>
      </c>
      <c r="K538" s="318">
        <v>8943.36</v>
      </c>
      <c r="L538" s="250">
        <v>24355.14</v>
      </c>
      <c r="M538" s="318">
        <v>0</v>
      </c>
      <c r="N538" s="250">
        <v>27992.5</v>
      </c>
      <c r="O538" s="11">
        <v>43312</v>
      </c>
      <c r="P538" s="252" t="e">
        <f>YEAR(#REF!)</f>
        <v>#REF!</v>
      </c>
      <c r="Q5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8" s="252">
        <f>YEAR(O538)</f>
        <v>2018</v>
      </c>
      <c r="S538" s="252" t="str">
        <f>IF(MONTH(O538)=1,"JANVIER",IF(MONTH(O538)=2,"FEVRIER",IF(MONTH(O538)=3,"MARS",IF(MONTH(O538)=4,"AVRIL",IF(MONTH(O538)=5,"MAI",IF(MONTH(O538)=6,"JUIN",IF(MONTH(O538)=7,"JUILLET",IF(MONTH(O538)=8,"AOUT",IF(MONTH(O538)=9,"SEPTEMBRE",IF(MONTH(O538)=10,"OCTOBRE",IF(MONTH(4)=11,"NOVEMBRE",IF(MONTH(#REF!)=12,"DECEMBRE"))))))))))))</f>
        <v>JUILLET</v>
      </c>
      <c r="T538" s="252" t="e">
        <f>YEAR(#REF!)</f>
        <v>#REF!</v>
      </c>
      <c r="U5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8" s="222" t="s">
        <v>27</v>
      </c>
      <c r="W538" s="222" t="s">
        <v>27</v>
      </c>
      <c r="X538" s="25"/>
      <c r="Y538" s="407"/>
      <c r="Z538" s="190"/>
      <c r="AA538" s="190"/>
      <c r="GA538" s="68"/>
    </row>
    <row r="539" spans="1:183" s="67" customFormat="1" ht="81.900000000000006" customHeight="1" x14ac:dyDescent="0.35">
      <c r="A539" s="67" t="s">
        <v>2495</v>
      </c>
      <c r="B539" s="338" t="s">
        <v>351</v>
      </c>
      <c r="C539" s="405" t="s">
        <v>50</v>
      </c>
      <c r="D539" s="406" t="s">
        <v>51</v>
      </c>
      <c r="E539" s="287" t="s">
        <v>960</v>
      </c>
      <c r="F539" s="51" t="s">
        <v>961</v>
      </c>
      <c r="G539" s="37">
        <v>97588.26</v>
      </c>
      <c r="H539" s="319">
        <f>SUM(J539+K539+L539+M539+N539)</f>
        <v>94902.85</v>
      </c>
      <c r="I539" s="277">
        <v>0.75</v>
      </c>
      <c r="J539" s="37">
        <v>67575.78</v>
      </c>
      <c r="K539" s="319">
        <v>11925.14</v>
      </c>
      <c r="L539" s="37">
        <v>0</v>
      </c>
      <c r="M539" s="319">
        <v>0</v>
      </c>
      <c r="N539" s="37">
        <v>15401.93</v>
      </c>
      <c r="O539" s="337">
        <v>43797</v>
      </c>
      <c r="P539" s="252" t="e">
        <f>YEAR(#REF!)</f>
        <v>#REF!</v>
      </c>
      <c r="Q5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39" s="252">
        <f>YEAR(O539)</f>
        <v>2019</v>
      </c>
      <c r="S539" s="252" t="e">
        <f>IF(MONTH(O539)=1,"JANVIER",IF(MONTH(O539)=2,"FEVRIER",IF(MONTH(O539)=3,"MARS",IF(MONTH(O539)=4,"AVRIL",IF(MONTH(O539)=5,"MAI",IF(MONTH(O539)=6,"JUIN",IF(MONTH(O539)=7,"JUILLET",IF(MONTH(O539)=8,"AOUT",IF(MONTH(O539)=9,"SEPTEMBRE",IF(MONTH(O539)=10,"OCTOBRE",IF(MONTH(4)=11,"NOVEMBRE",IF(MONTH(#REF!)=12,"DECEMBRE"))))))))))))</f>
        <v>#REF!</v>
      </c>
      <c r="T539" s="252" t="e">
        <f>YEAR(#REF!)</f>
        <v>#REF!</v>
      </c>
      <c r="U5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39" s="222" t="s">
        <v>27</v>
      </c>
      <c r="W539" s="222" t="s">
        <v>27</v>
      </c>
      <c r="X539" s="333"/>
      <c r="Y539" s="68"/>
      <c r="Z539" s="190"/>
      <c r="AA539" s="190"/>
      <c r="GA539" s="68"/>
    </row>
    <row r="540" spans="1:183" s="67" customFormat="1" ht="48.65" customHeight="1" x14ac:dyDescent="0.35">
      <c r="A540" s="67" t="s">
        <v>2495</v>
      </c>
      <c r="B540" s="255" t="s">
        <v>351</v>
      </c>
      <c r="C540" s="405" t="s">
        <v>50</v>
      </c>
      <c r="D540" s="406" t="s">
        <v>51</v>
      </c>
      <c r="E540" s="14" t="s">
        <v>962</v>
      </c>
      <c r="F540" s="51" t="s">
        <v>758</v>
      </c>
      <c r="G540" s="15">
        <v>68657.75</v>
      </c>
      <c r="H540" s="447">
        <v>67285.399999999994</v>
      </c>
      <c r="I540" s="277">
        <v>0.59363101059070766</v>
      </c>
      <c r="J540" s="15">
        <v>33951.29</v>
      </c>
      <c r="K540" s="434">
        <v>5991.41</v>
      </c>
      <c r="L540" s="15">
        <v>0</v>
      </c>
      <c r="M540" s="434">
        <v>0</v>
      </c>
      <c r="N540" s="15">
        <v>27342.7</v>
      </c>
      <c r="O540" s="11">
        <v>43223</v>
      </c>
      <c r="P540" s="252" t="e">
        <f>YEAR(#REF!)</f>
        <v>#REF!</v>
      </c>
      <c r="Q5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0" s="252">
        <f>YEAR(O540)</f>
        <v>2018</v>
      </c>
      <c r="S540" s="252" t="str">
        <f>IF(MONTH(O540)=1,"JANVIER",IF(MONTH(O540)=2,"FEVRIER",IF(MONTH(O540)=3,"MARS",IF(MONTH(O540)=4,"AVRIL",IF(MONTH(O540)=5,"MAI",IF(MONTH(O540)=6,"JUIN",IF(MONTH(O540)=7,"JUILLET",IF(MONTH(O540)=8,"AOUT",IF(MONTH(O540)=9,"SEPTEMBRE",IF(MONTH(O540)=10,"OCTOBRE",IF(MONTH(4)=11,"NOVEMBRE",IF(MONTH(#REF!)=12,"DECEMBRE"))))))))))))</f>
        <v>MAI</v>
      </c>
      <c r="T540" s="252" t="e">
        <f>YEAR(#REF!)</f>
        <v>#REF!</v>
      </c>
      <c r="U5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0" s="222" t="s">
        <v>27</v>
      </c>
      <c r="W540" s="222" t="s">
        <v>27</v>
      </c>
      <c r="X540" s="368"/>
      <c r="Y540" s="407"/>
      <c r="Z540" s="190"/>
      <c r="AA540" s="190"/>
      <c r="GA540" s="68"/>
    </row>
    <row r="541" spans="1:183" s="67" customFormat="1" ht="86.4" customHeight="1" x14ac:dyDescent="0.35">
      <c r="A541" s="67" t="s">
        <v>2495</v>
      </c>
      <c r="B541" s="255" t="s">
        <v>351</v>
      </c>
      <c r="C541" s="405" t="s">
        <v>50</v>
      </c>
      <c r="D541" s="406" t="s">
        <v>51</v>
      </c>
      <c r="E541" s="261" t="s">
        <v>963</v>
      </c>
      <c r="F541" s="25" t="s">
        <v>964</v>
      </c>
      <c r="G541" s="250">
        <v>74372.86</v>
      </c>
      <c r="H541" s="447">
        <v>63417.22</v>
      </c>
      <c r="I541" s="277">
        <v>0.75000007884293884</v>
      </c>
      <c r="J541" s="250">
        <v>37639.75</v>
      </c>
      <c r="K541" s="318">
        <v>0</v>
      </c>
      <c r="L541" s="250">
        <v>9923.17</v>
      </c>
      <c r="M541" s="318">
        <v>0</v>
      </c>
      <c r="N541" s="250">
        <v>15854.3</v>
      </c>
      <c r="O541" s="11">
        <v>43312</v>
      </c>
      <c r="P541" s="252" t="e">
        <f>YEAR(#REF!)</f>
        <v>#REF!</v>
      </c>
      <c r="Q5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1" s="252">
        <f>YEAR(O541)</f>
        <v>2018</v>
      </c>
      <c r="S541" s="252" t="str">
        <f>IF(MONTH(O541)=1,"JANVIER",IF(MONTH(O541)=2,"FEVRIER",IF(MONTH(O541)=3,"MARS",IF(MONTH(O541)=4,"AVRIL",IF(MONTH(O541)=5,"MAI",IF(MONTH(O541)=6,"JUIN",IF(MONTH(O541)=7,"JUILLET",IF(MONTH(O541)=8,"AOUT",IF(MONTH(O541)=9,"SEPTEMBRE",IF(MONTH(O541)=10,"OCTOBRE",IF(MONTH(4)=11,"NOVEMBRE",IF(MONTH(#REF!)=12,"DECEMBRE"))))))))))))</f>
        <v>JUILLET</v>
      </c>
      <c r="T541" s="252" t="e">
        <f>YEAR(#REF!)</f>
        <v>#REF!</v>
      </c>
      <c r="U5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1" s="222" t="s">
        <v>27</v>
      </c>
      <c r="W541" s="222" t="s">
        <v>27</v>
      </c>
      <c r="X541" s="25"/>
      <c r="Y541" s="407"/>
      <c r="Z541" s="190"/>
      <c r="AA541" s="190"/>
      <c r="GA541" s="68"/>
    </row>
    <row r="542" spans="1:183" s="67" customFormat="1" ht="48.65" customHeight="1" x14ac:dyDescent="0.35">
      <c r="A542" s="67" t="s">
        <v>2495</v>
      </c>
      <c r="B542" s="255" t="s">
        <v>351</v>
      </c>
      <c r="C542" s="405" t="s">
        <v>50</v>
      </c>
      <c r="D542" s="406" t="s">
        <v>51</v>
      </c>
      <c r="E542" s="14" t="s">
        <v>965</v>
      </c>
      <c r="F542" s="12" t="s">
        <v>966</v>
      </c>
      <c r="G542" s="365">
        <v>106082.1</v>
      </c>
      <c r="H542" s="318">
        <v>55592.1</v>
      </c>
      <c r="I542" s="277">
        <v>1</v>
      </c>
      <c r="J542" s="250">
        <v>47253.279999999999</v>
      </c>
      <c r="K542" s="318">
        <v>8338.82</v>
      </c>
      <c r="L542" s="318">
        <v>0</v>
      </c>
      <c r="M542" s="318">
        <v>0</v>
      </c>
      <c r="N542" s="250">
        <v>0</v>
      </c>
      <c r="O542" s="11">
        <v>43522</v>
      </c>
      <c r="P542" s="252" t="e">
        <f>YEAR(#REF!)</f>
        <v>#REF!</v>
      </c>
      <c r="Q5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2" s="252">
        <f>YEAR(O542)</f>
        <v>2019</v>
      </c>
      <c r="S542" s="252" t="str">
        <f>IF(MONTH(O542)=1,"JANVIER",IF(MONTH(O542)=2,"FEVRIER",IF(MONTH(O542)=3,"MARS",IF(MONTH(O542)=4,"AVRIL",IF(MONTH(O542)=5,"MAI",IF(MONTH(O542)=6,"JUIN",IF(MONTH(O542)=7,"JUILLET",IF(MONTH(O542)=8,"AOUT",IF(MONTH(O542)=9,"SEPTEMBRE",IF(MONTH(O542)=10,"OCTOBRE",IF(MONTH(4)=11,"NOVEMBRE",IF(MONTH(#REF!)=12,"DECEMBRE"))))))))))))</f>
        <v>FEVRIER</v>
      </c>
      <c r="T542" s="252" t="e">
        <f>YEAR(#REF!)</f>
        <v>#REF!</v>
      </c>
      <c r="U5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2" s="222" t="s">
        <v>27</v>
      </c>
      <c r="W542" s="222" t="s">
        <v>27</v>
      </c>
      <c r="X542" s="25"/>
      <c r="Y542" s="407"/>
      <c r="Z542" s="190"/>
      <c r="AA542" s="190"/>
      <c r="GA542" s="68"/>
    </row>
    <row r="543" spans="1:183" s="67" customFormat="1" ht="48.65" customHeight="1" x14ac:dyDescent="0.35">
      <c r="A543" s="67" t="s">
        <v>2495</v>
      </c>
      <c r="B543" s="341" t="s">
        <v>351</v>
      </c>
      <c r="C543" s="405" t="s">
        <v>50</v>
      </c>
      <c r="D543" s="406" t="s">
        <v>51</v>
      </c>
      <c r="E543" s="14" t="s">
        <v>967</v>
      </c>
      <c r="F543" s="12" t="s">
        <v>441</v>
      </c>
      <c r="G543" s="15">
        <v>147481.34</v>
      </c>
      <c r="H543" s="447">
        <v>147262.49</v>
      </c>
      <c r="I543" s="277">
        <v>0.67988508139445436</v>
      </c>
      <c r="J543" s="15">
        <v>85103.33</v>
      </c>
      <c r="K543" s="434">
        <v>15018.24</v>
      </c>
      <c r="L543" s="434">
        <v>0</v>
      </c>
      <c r="M543" s="434">
        <v>0</v>
      </c>
      <c r="N543" s="15">
        <v>47140.92</v>
      </c>
      <c r="O543" s="11">
        <v>43284</v>
      </c>
      <c r="P543" s="252" t="e">
        <f>YEAR(#REF!)</f>
        <v>#REF!</v>
      </c>
      <c r="Q5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3" s="252">
        <f>YEAR(O543)</f>
        <v>2018</v>
      </c>
      <c r="S543" s="252" t="str">
        <f>IF(MONTH(O543)=1,"JANVIER",IF(MONTH(O543)=2,"FEVRIER",IF(MONTH(O543)=3,"MARS",IF(MONTH(O543)=4,"AVRIL",IF(MONTH(O543)=5,"MAI",IF(MONTH(O543)=6,"JUIN",IF(MONTH(O543)=7,"JUILLET",IF(MONTH(O543)=8,"AOUT",IF(MONTH(O543)=9,"SEPTEMBRE",IF(MONTH(O543)=10,"OCTOBRE",IF(MONTH(4)=11,"NOVEMBRE",IF(MONTH(#REF!)=12,"DECEMBRE"))))))))))))</f>
        <v>JUILLET</v>
      </c>
      <c r="T543" s="252" t="e">
        <f>YEAR(#REF!)</f>
        <v>#REF!</v>
      </c>
      <c r="U5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3" s="222" t="s">
        <v>27</v>
      </c>
      <c r="W543" s="222" t="s">
        <v>27</v>
      </c>
      <c r="X543" s="25"/>
      <c r="Y543" s="407"/>
      <c r="Z543" s="190"/>
      <c r="AA543" s="190"/>
      <c r="GA543" s="68"/>
    </row>
    <row r="544" spans="1:183" s="67" customFormat="1" ht="48.65" customHeight="1" x14ac:dyDescent="0.35">
      <c r="A544" s="67" t="s">
        <v>2495</v>
      </c>
      <c r="B544" s="255" t="s">
        <v>351</v>
      </c>
      <c r="C544" s="405" t="s">
        <v>50</v>
      </c>
      <c r="D544" s="406" t="s">
        <v>51</v>
      </c>
      <c r="E544" s="14" t="s">
        <v>968</v>
      </c>
      <c r="F544" s="25" t="s">
        <v>969</v>
      </c>
      <c r="G544" s="264">
        <v>18625.45</v>
      </c>
      <c r="H544" s="447">
        <v>3725.0899999999997</v>
      </c>
      <c r="I544" s="277">
        <v>0.75000067112472446</v>
      </c>
      <c r="J544" s="318">
        <v>2374.7399999999998</v>
      </c>
      <c r="K544" s="318">
        <v>0</v>
      </c>
      <c r="L544" s="318">
        <v>419.08</v>
      </c>
      <c r="M544" s="318">
        <v>0</v>
      </c>
      <c r="N544" s="418">
        <v>931.27</v>
      </c>
      <c r="O544" s="11">
        <v>43374</v>
      </c>
      <c r="P544" s="252" t="e">
        <f>YEAR(#REF!)</f>
        <v>#REF!</v>
      </c>
      <c r="Q5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4" s="252">
        <f>YEAR(O544)</f>
        <v>2018</v>
      </c>
      <c r="S544" s="252" t="str">
        <f>IF(MONTH(O544)=1,"JANVIER",IF(MONTH(O544)=2,"FEVRIER",IF(MONTH(O544)=3,"MARS",IF(MONTH(O544)=4,"AVRIL",IF(MONTH(O544)=5,"MAI",IF(MONTH(O544)=6,"JUIN",IF(MONTH(O544)=7,"JUILLET",IF(MONTH(O544)=8,"AOUT",IF(MONTH(O544)=9,"SEPTEMBRE",IF(MONTH(O544)=10,"OCTOBRE",IF(MONTH(4)=11,"NOVEMBRE",IF(MONTH(#REF!)=12,"DECEMBRE"))))))))))))</f>
        <v>OCTOBRE</v>
      </c>
      <c r="T544" s="252" t="e">
        <f>YEAR(#REF!)</f>
        <v>#REF!</v>
      </c>
      <c r="U5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4" s="222" t="s">
        <v>27</v>
      </c>
      <c r="W544" s="222" t="s">
        <v>27</v>
      </c>
      <c r="X544" s="25"/>
      <c r="Y544" s="407"/>
      <c r="Z544" s="190"/>
      <c r="AA544" s="190"/>
      <c r="GA544" s="68"/>
    </row>
    <row r="545" spans="1:183" s="67" customFormat="1" ht="48.65" customHeight="1" x14ac:dyDescent="0.35">
      <c r="A545" s="67" t="s">
        <v>2495</v>
      </c>
      <c r="B545" s="255" t="s">
        <v>351</v>
      </c>
      <c r="C545" s="405" t="s">
        <v>50</v>
      </c>
      <c r="D545" s="406" t="s">
        <v>51</v>
      </c>
      <c r="E545" s="14" t="s">
        <v>970</v>
      </c>
      <c r="F545" s="12" t="s">
        <v>546</v>
      </c>
      <c r="G545" s="15">
        <v>46790.6</v>
      </c>
      <c r="H545" s="447">
        <v>19931.75</v>
      </c>
      <c r="I545" s="277">
        <v>0.50000025085604627</v>
      </c>
      <c r="J545" s="15">
        <v>8470.99</v>
      </c>
      <c r="K545" s="434">
        <v>1494.89</v>
      </c>
      <c r="L545" s="434">
        <v>0</v>
      </c>
      <c r="M545" s="434">
        <v>0</v>
      </c>
      <c r="N545" s="434">
        <v>9965.8700000000008</v>
      </c>
      <c r="O545" s="11">
        <v>43255</v>
      </c>
      <c r="P545" s="252" t="e">
        <f>YEAR(#REF!)</f>
        <v>#REF!</v>
      </c>
      <c r="Q5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5" s="252">
        <f>YEAR(O545)</f>
        <v>2018</v>
      </c>
      <c r="S545" s="252" t="str">
        <f>IF(MONTH(O545)=1,"JANVIER",IF(MONTH(O545)=2,"FEVRIER",IF(MONTH(O545)=3,"MARS",IF(MONTH(O545)=4,"AVRIL",IF(MONTH(O545)=5,"MAI",IF(MONTH(O545)=6,"JUIN",IF(MONTH(O545)=7,"JUILLET",IF(MONTH(O545)=8,"AOUT",IF(MONTH(O545)=9,"SEPTEMBRE",IF(MONTH(O545)=10,"OCTOBRE",IF(MONTH(4)=11,"NOVEMBRE",IF(MONTH(#REF!)=12,"DECEMBRE"))))))))))))</f>
        <v>JUIN</v>
      </c>
      <c r="T545" s="252" t="e">
        <f>YEAR(#REF!)</f>
        <v>#REF!</v>
      </c>
      <c r="U5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5" s="222" t="s">
        <v>27</v>
      </c>
      <c r="W545" s="222" t="s">
        <v>27</v>
      </c>
      <c r="X545" s="368"/>
      <c r="Y545" s="407"/>
      <c r="Z545" s="190"/>
      <c r="AA545" s="190"/>
      <c r="GA545" s="68"/>
    </row>
    <row r="546" spans="1:183" s="67" customFormat="1" ht="48.65" customHeight="1" x14ac:dyDescent="0.35">
      <c r="A546" s="67" t="s">
        <v>2495</v>
      </c>
      <c r="B546" s="341" t="s">
        <v>351</v>
      </c>
      <c r="C546" s="405" t="s">
        <v>50</v>
      </c>
      <c r="D546" s="406" t="s">
        <v>51</v>
      </c>
      <c r="E546" s="261" t="s">
        <v>971</v>
      </c>
      <c r="F546" s="25" t="s">
        <v>373</v>
      </c>
      <c r="G546" s="250">
        <v>76483.78</v>
      </c>
      <c r="H546" s="447">
        <v>68232.179999999993</v>
      </c>
      <c r="I546" s="277">
        <v>0.65518190976750268</v>
      </c>
      <c r="J546" s="250">
        <v>37998.81</v>
      </c>
      <c r="K546" s="250">
        <v>0</v>
      </c>
      <c r="L546" s="318">
        <v>6705.68</v>
      </c>
      <c r="M546" s="318">
        <v>0</v>
      </c>
      <c r="N546" s="250">
        <v>23527.69</v>
      </c>
      <c r="O546" s="400">
        <v>43312</v>
      </c>
      <c r="P546" s="252" t="e">
        <f>YEAR(#REF!)</f>
        <v>#REF!</v>
      </c>
      <c r="Q5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6" s="252">
        <f>YEAR(O546)</f>
        <v>2018</v>
      </c>
      <c r="S546" s="252" t="str">
        <f>IF(MONTH(O546)=1,"JANVIER",IF(MONTH(O546)=2,"FEVRIER",IF(MONTH(O546)=3,"MARS",IF(MONTH(O546)=4,"AVRIL",IF(MONTH(O546)=5,"MAI",IF(MONTH(O546)=6,"JUIN",IF(MONTH(O546)=7,"JUILLET",IF(MONTH(O546)=8,"AOUT",IF(MONTH(O546)=9,"SEPTEMBRE",IF(MONTH(O546)=10,"OCTOBRE",IF(MONTH(4)=11,"NOVEMBRE",IF(MONTH(#REF!)=12,"DECEMBRE"))))))))))))</f>
        <v>JUILLET</v>
      </c>
      <c r="T546" s="252" t="e">
        <f>YEAR(#REF!)</f>
        <v>#REF!</v>
      </c>
      <c r="U5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6" s="222" t="s">
        <v>27</v>
      </c>
      <c r="W546" s="222" t="s">
        <v>27</v>
      </c>
      <c r="X546" s="25"/>
      <c r="Y546" s="407"/>
      <c r="Z546" s="190"/>
      <c r="AA546" s="190"/>
      <c r="GA546" s="68"/>
    </row>
    <row r="547" spans="1:183" s="67" customFormat="1" ht="48.65" customHeight="1" x14ac:dyDescent="0.35">
      <c r="A547" s="67" t="s">
        <v>2495</v>
      </c>
      <c r="B547" s="341" t="s">
        <v>351</v>
      </c>
      <c r="C547" s="405" t="s">
        <v>50</v>
      </c>
      <c r="D547" s="406" t="s">
        <v>51</v>
      </c>
      <c r="E547" s="14" t="s">
        <v>968</v>
      </c>
      <c r="F547" s="25" t="s">
        <v>537</v>
      </c>
      <c r="G547" s="264">
        <v>18625.45</v>
      </c>
      <c r="H547" s="447">
        <v>3725.0899999999997</v>
      </c>
      <c r="I547" s="277">
        <v>0.75000067112472446</v>
      </c>
      <c r="J547" s="250">
        <v>2374.7399999999998</v>
      </c>
      <c r="K547" s="250">
        <v>0</v>
      </c>
      <c r="L547" s="318">
        <v>419.08</v>
      </c>
      <c r="M547" s="318">
        <v>0</v>
      </c>
      <c r="N547" s="264">
        <v>931.27</v>
      </c>
      <c r="O547" s="11">
        <v>43374</v>
      </c>
      <c r="P547" s="252" t="e">
        <f>YEAR(#REF!)</f>
        <v>#REF!</v>
      </c>
      <c r="Q5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7" s="252">
        <f>YEAR(O547)</f>
        <v>2018</v>
      </c>
      <c r="S547" s="252" t="str">
        <f>IF(MONTH(O547)=1,"JANVIER",IF(MONTH(O547)=2,"FEVRIER",IF(MONTH(O547)=3,"MARS",IF(MONTH(O547)=4,"AVRIL",IF(MONTH(O547)=5,"MAI",IF(MONTH(O547)=6,"JUIN",IF(MONTH(O547)=7,"JUILLET",IF(MONTH(O547)=8,"AOUT",IF(MONTH(O547)=9,"SEPTEMBRE",IF(MONTH(O547)=10,"OCTOBRE",IF(MONTH(4)=11,"NOVEMBRE",IF(MONTH(#REF!)=12,"DECEMBRE"))))))))))))</f>
        <v>OCTOBRE</v>
      </c>
      <c r="T547" s="252" t="e">
        <f>YEAR(#REF!)</f>
        <v>#REF!</v>
      </c>
      <c r="U5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7" s="222" t="s">
        <v>27</v>
      </c>
      <c r="W547" s="222" t="s">
        <v>27</v>
      </c>
      <c r="X547" s="25"/>
      <c r="Y547" s="407"/>
      <c r="Z547" s="190"/>
      <c r="AA547" s="190"/>
      <c r="GA547" s="68"/>
    </row>
    <row r="548" spans="1:183" s="67" customFormat="1" ht="48.65" customHeight="1" x14ac:dyDescent="0.35">
      <c r="A548" s="67" t="s">
        <v>2495</v>
      </c>
      <c r="B548" s="255" t="s">
        <v>351</v>
      </c>
      <c r="C548" s="405" t="s">
        <v>50</v>
      </c>
      <c r="D548" s="406" t="s">
        <v>51</v>
      </c>
      <c r="E548" s="14" t="s">
        <v>972</v>
      </c>
      <c r="F548" s="12" t="s">
        <v>973</v>
      </c>
      <c r="G548" s="250">
        <v>38400</v>
      </c>
      <c r="H548" s="447">
        <v>35000</v>
      </c>
      <c r="I548" s="277">
        <v>0.75</v>
      </c>
      <c r="J548" s="250">
        <v>22312.5</v>
      </c>
      <c r="K548" s="250">
        <v>3937.5</v>
      </c>
      <c r="L548" s="318">
        <v>0</v>
      </c>
      <c r="M548" s="318">
        <v>0</v>
      </c>
      <c r="N548" s="264">
        <v>8750</v>
      </c>
      <c r="O548" s="11">
        <v>43342</v>
      </c>
      <c r="P548" s="252" t="e">
        <f>YEAR(#REF!)</f>
        <v>#REF!</v>
      </c>
      <c r="Q5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8" s="252">
        <f>YEAR(O548)</f>
        <v>2018</v>
      </c>
      <c r="S548" s="252" t="str">
        <f>IF(MONTH(O548)=1,"JANVIER",IF(MONTH(O548)=2,"FEVRIER",IF(MONTH(O548)=3,"MARS",IF(MONTH(O548)=4,"AVRIL",IF(MONTH(O548)=5,"MAI",IF(MONTH(O548)=6,"JUIN",IF(MONTH(O548)=7,"JUILLET",IF(MONTH(O548)=8,"AOUT",IF(MONTH(O548)=9,"SEPTEMBRE",IF(MONTH(O548)=10,"OCTOBRE",IF(MONTH(4)=11,"NOVEMBRE",IF(MONTH(#REF!)=12,"DECEMBRE"))))))))))))</f>
        <v>AOUT</v>
      </c>
      <c r="T548" s="252" t="e">
        <f>YEAR(#REF!)</f>
        <v>#REF!</v>
      </c>
      <c r="U5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8" s="222" t="s">
        <v>27</v>
      </c>
      <c r="W548" s="222" t="s">
        <v>27</v>
      </c>
      <c r="X548" s="25"/>
      <c r="Y548" s="407"/>
      <c r="Z548" s="190"/>
      <c r="AA548" s="190"/>
      <c r="GA548" s="68"/>
    </row>
    <row r="549" spans="1:183" s="67" customFormat="1" ht="78.650000000000006" customHeight="1" x14ac:dyDescent="0.35">
      <c r="A549" s="67" t="s">
        <v>2495</v>
      </c>
      <c r="B549" s="255" t="s">
        <v>351</v>
      </c>
      <c r="C549" s="405" t="s">
        <v>50</v>
      </c>
      <c r="D549" s="406" t="s">
        <v>51</v>
      </c>
      <c r="E549" s="44" t="s">
        <v>974</v>
      </c>
      <c r="F549" s="45" t="s">
        <v>452</v>
      </c>
      <c r="G549" s="434">
        <v>101260</v>
      </c>
      <c r="H549" s="447">
        <v>96360</v>
      </c>
      <c r="I549" s="443">
        <v>0.75</v>
      </c>
      <c r="J549" s="434">
        <v>43549.83</v>
      </c>
      <c r="K549" s="434">
        <v>7685.27</v>
      </c>
      <c r="L549" s="434">
        <v>21034.9</v>
      </c>
      <c r="M549" s="434">
        <v>0</v>
      </c>
      <c r="N549" s="434">
        <v>24090</v>
      </c>
      <c r="O549" s="430">
        <v>43284</v>
      </c>
      <c r="P549" s="252" t="e">
        <f>YEAR(#REF!)</f>
        <v>#REF!</v>
      </c>
      <c r="Q5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49" s="252">
        <f>YEAR(O549)</f>
        <v>2018</v>
      </c>
      <c r="S549" s="252" t="str">
        <f>IF(MONTH(O549)=1,"JANVIER",IF(MONTH(O549)=2,"FEVRIER",IF(MONTH(O549)=3,"MARS",IF(MONTH(O549)=4,"AVRIL",IF(MONTH(O549)=5,"MAI",IF(MONTH(O549)=6,"JUIN",IF(MONTH(O549)=7,"JUILLET",IF(MONTH(O549)=8,"AOUT",IF(MONTH(O549)=9,"SEPTEMBRE",IF(MONTH(O549)=10,"OCTOBRE",IF(MONTH(4)=11,"NOVEMBRE",IF(MONTH(#REF!)=12,"DECEMBRE"))))))))))))</f>
        <v>JUILLET</v>
      </c>
      <c r="T549" s="252" t="e">
        <f>YEAR(#REF!)</f>
        <v>#REF!</v>
      </c>
      <c r="U5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49" s="222" t="s">
        <v>27</v>
      </c>
      <c r="W549" s="222" t="s">
        <v>27</v>
      </c>
      <c r="X549" s="205"/>
      <c r="Y549" s="407"/>
      <c r="Z549" s="190"/>
      <c r="AA549" s="190"/>
      <c r="GA549" s="68"/>
    </row>
    <row r="550" spans="1:183" s="333" customFormat="1" ht="48.65" customHeight="1" x14ac:dyDescent="0.35">
      <c r="A550" s="67" t="s">
        <v>2495</v>
      </c>
      <c r="B550" s="341" t="s">
        <v>351</v>
      </c>
      <c r="C550" s="405" t="s">
        <v>50</v>
      </c>
      <c r="D550" s="406" t="s">
        <v>51</v>
      </c>
      <c r="E550" s="14" t="s">
        <v>975</v>
      </c>
      <c r="F550" s="12" t="s">
        <v>479</v>
      </c>
      <c r="G550" s="15">
        <v>105715.55</v>
      </c>
      <c r="H550" s="389">
        <v>105715.54999999999</v>
      </c>
      <c r="I550" s="277">
        <v>0.63053902666164063</v>
      </c>
      <c r="J550" s="15">
        <v>56659.11</v>
      </c>
      <c r="K550" s="15">
        <v>9998.67</v>
      </c>
      <c r="L550" s="15">
        <v>0</v>
      </c>
      <c r="M550" s="15">
        <v>0</v>
      </c>
      <c r="N550" s="15">
        <v>39057.769999999997</v>
      </c>
      <c r="O550" s="11">
        <v>43223</v>
      </c>
      <c r="P550" s="252" t="e">
        <f>YEAR(#REF!)</f>
        <v>#REF!</v>
      </c>
      <c r="Q5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0" s="252">
        <f>YEAR(O550)</f>
        <v>2018</v>
      </c>
      <c r="S550" s="252" t="str">
        <f>IF(MONTH(O550)=1,"JANVIER",IF(MONTH(O550)=2,"FEVRIER",IF(MONTH(O550)=3,"MARS",IF(MONTH(O550)=4,"AVRIL",IF(MONTH(O550)=5,"MAI",IF(MONTH(O550)=6,"JUIN",IF(MONTH(O550)=7,"JUILLET",IF(MONTH(O550)=8,"AOUT",IF(MONTH(O550)=9,"SEPTEMBRE",IF(MONTH(O550)=10,"OCTOBRE",IF(MONTH(4)=11,"NOVEMBRE",IF(MONTH(#REF!)=12,"DECEMBRE"))))))))))))</f>
        <v>MAI</v>
      </c>
      <c r="T550" s="252" t="e">
        <f>YEAR(#REF!)</f>
        <v>#REF!</v>
      </c>
      <c r="U5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0" s="222" t="s">
        <v>27</v>
      </c>
      <c r="W550" s="222" t="s">
        <v>27</v>
      </c>
      <c r="X550" s="368"/>
      <c r="Y550" s="460"/>
      <c r="Z550" s="190"/>
      <c r="AA550" s="190"/>
    </row>
    <row r="551" spans="1:183" s="67" customFormat="1" ht="78.900000000000006" customHeight="1" x14ac:dyDescent="0.35">
      <c r="A551" s="67" t="s">
        <v>2495</v>
      </c>
      <c r="B551" s="255" t="s">
        <v>351</v>
      </c>
      <c r="C551" s="405" t="s">
        <v>50</v>
      </c>
      <c r="D551" s="406" t="s">
        <v>51</v>
      </c>
      <c r="E551" s="464" t="s">
        <v>976</v>
      </c>
      <c r="F551" s="166" t="s">
        <v>977</v>
      </c>
      <c r="G551" s="465">
        <v>116100</v>
      </c>
      <c r="H551" s="466">
        <v>111368</v>
      </c>
      <c r="I551" s="446">
        <v>0.75</v>
      </c>
      <c r="J551" s="444">
        <v>64313.97</v>
      </c>
      <c r="K551" s="444">
        <v>0</v>
      </c>
      <c r="L551" s="465">
        <v>19212.03</v>
      </c>
      <c r="M551" s="465">
        <v>0</v>
      </c>
      <c r="N551" s="444">
        <v>27842</v>
      </c>
      <c r="O551" s="419">
        <v>43312</v>
      </c>
      <c r="P551" s="252" t="e">
        <f>YEAR(#REF!)</f>
        <v>#REF!</v>
      </c>
      <c r="Q5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1" s="252">
        <f>YEAR(O551)</f>
        <v>2018</v>
      </c>
      <c r="S551" s="252" t="str">
        <f>IF(MONTH(O551)=1,"JANVIER",IF(MONTH(O551)=2,"FEVRIER",IF(MONTH(O551)=3,"MARS",IF(MONTH(O551)=4,"AVRIL",IF(MONTH(O551)=5,"MAI",IF(MONTH(O551)=6,"JUIN",IF(MONTH(O551)=7,"JUILLET",IF(MONTH(O551)=8,"AOUT",IF(MONTH(O551)=9,"SEPTEMBRE",IF(MONTH(O551)=10,"OCTOBRE",IF(MONTH(4)=11,"NOVEMBRE",IF(MONTH(#REF!)=12,"DECEMBRE"))))))))))))</f>
        <v>JUILLET</v>
      </c>
      <c r="T551" s="252" t="e">
        <f>YEAR(#REF!)</f>
        <v>#REF!</v>
      </c>
      <c r="U5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1" s="222" t="s">
        <v>27</v>
      </c>
      <c r="W551" s="222" t="s">
        <v>27</v>
      </c>
      <c r="X551" s="450"/>
      <c r="Y551" s="407"/>
      <c r="Z551" s="190"/>
      <c r="AA551" s="190"/>
      <c r="GA551" s="68"/>
    </row>
    <row r="552" spans="1:183" s="67" customFormat="1" ht="48.65" customHeight="1" x14ac:dyDescent="0.35">
      <c r="A552" s="67" t="s">
        <v>2495</v>
      </c>
      <c r="B552" s="255" t="s">
        <v>351</v>
      </c>
      <c r="C552" s="405" t="s">
        <v>50</v>
      </c>
      <c r="D552" s="406" t="s">
        <v>51</v>
      </c>
      <c r="E552" s="14" t="s">
        <v>978</v>
      </c>
      <c r="F552" s="12" t="s">
        <v>979</v>
      </c>
      <c r="G552" s="15">
        <v>21167.09</v>
      </c>
      <c r="H552" s="389">
        <v>16368.02</v>
      </c>
      <c r="I552" s="277">
        <v>0.84742259601344572</v>
      </c>
      <c r="J552" s="15">
        <v>11790.03</v>
      </c>
      <c r="K552" s="15">
        <v>0</v>
      </c>
      <c r="L552" s="15">
        <v>2080.6</v>
      </c>
      <c r="M552" s="15">
        <v>0</v>
      </c>
      <c r="N552" s="15">
        <v>2497.39</v>
      </c>
      <c r="O552" s="11">
        <v>43284</v>
      </c>
      <c r="P552" s="252" t="e">
        <f>YEAR(#REF!)</f>
        <v>#REF!</v>
      </c>
      <c r="Q5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2" s="252">
        <f>YEAR(O552)</f>
        <v>2018</v>
      </c>
      <c r="S552" s="252" t="str">
        <f>IF(MONTH(O552)=1,"JANVIER",IF(MONTH(O552)=2,"FEVRIER",IF(MONTH(O552)=3,"MARS",IF(MONTH(O552)=4,"AVRIL",IF(MONTH(O552)=5,"MAI",IF(MONTH(O552)=6,"JUIN",IF(MONTH(O552)=7,"JUILLET",IF(MONTH(O552)=8,"AOUT",IF(MONTH(O552)=9,"SEPTEMBRE",IF(MONTH(O552)=10,"OCTOBRE",IF(MONTH(4)=11,"NOVEMBRE",IF(MONTH(#REF!)=12,"DECEMBRE"))))))))))))</f>
        <v>JUILLET</v>
      </c>
      <c r="T552" s="252" t="e">
        <f>YEAR(#REF!)</f>
        <v>#REF!</v>
      </c>
      <c r="U5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2" s="222" t="s">
        <v>27</v>
      </c>
      <c r="W552" s="222" t="s">
        <v>27</v>
      </c>
      <c r="X552" s="253"/>
      <c r="Y552" s="407"/>
      <c r="Z552" s="190"/>
      <c r="AA552" s="190"/>
      <c r="GA552" s="68"/>
    </row>
    <row r="553" spans="1:183" s="67" customFormat="1" ht="77.150000000000006" customHeight="1" x14ac:dyDescent="0.35">
      <c r="A553" s="67" t="s">
        <v>2495</v>
      </c>
      <c r="B553" s="255" t="s">
        <v>351</v>
      </c>
      <c r="C553" s="405" t="s">
        <v>50</v>
      </c>
      <c r="D553" s="406" t="s">
        <v>51</v>
      </c>
      <c r="E553" s="44" t="s">
        <v>980</v>
      </c>
      <c r="F553" s="12" t="s">
        <v>981</v>
      </c>
      <c r="G553" s="365">
        <v>138597.01999999999</v>
      </c>
      <c r="H553" s="250">
        <v>125543.72</v>
      </c>
      <c r="I553" s="277">
        <v>0.74999999999999989</v>
      </c>
      <c r="J553" s="250">
        <v>80034.12</v>
      </c>
      <c r="K553" s="250">
        <v>14123.67</v>
      </c>
      <c r="L553" s="250">
        <v>0</v>
      </c>
      <c r="M553" s="250">
        <v>0</v>
      </c>
      <c r="N553" s="250">
        <v>31385.93</v>
      </c>
      <c r="O553" s="11">
        <v>43606</v>
      </c>
      <c r="P553" s="252" t="e">
        <f>YEAR(#REF!)</f>
        <v>#REF!</v>
      </c>
      <c r="Q5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3" s="252">
        <f>YEAR(O553)</f>
        <v>2019</v>
      </c>
      <c r="S553" s="252" t="str">
        <f>IF(MONTH(O553)=1,"JANVIER",IF(MONTH(O553)=2,"FEVRIER",IF(MONTH(O553)=3,"MARS",IF(MONTH(O553)=4,"AVRIL",IF(MONTH(O553)=5,"MAI",IF(MONTH(O553)=6,"JUIN",IF(MONTH(O553)=7,"JUILLET",IF(MONTH(O553)=8,"AOUT",IF(MONTH(O553)=9,"SEPTEMBRE",IF(MONTH(O553)=10,"OCTOBRE",IF(MONTH(4)=11,"NOVEMBRE",IF(MONTH(#REF!)=12,"DECEMBRE"))))))))))))</f>
        <v>MAI</v>
      </c>
      <c r="T553" s="252" t="e">
        <f>YEAR(#REF!)</f>
        <v>#REF!</v>
      </c>
      <c r="U5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3" s="317" t="s">
        <v>27</v>
      </c>
      <c r="W553" s="317" t="s">
        <v>27</v>
      </c>
      <c r="X553" s="392"/>
      <c r="Y553" s="407"/>
      <c r="Z553" s="190"/>
      <c r="AA553" s="190"/>
      <c r="GA553" s="68"/>
    </row>
    <row r="554" spans="1:183" s="67" customFormat="1" ht="48.65" customHeight="1" x14ac:dyDescent="0.35">
      <c r="A554" s="67" t="s">
        <v>2495</v>
      </c>
      <c r="B554" s="255" t="s">
        <v>351</v>
      </c>
      <c r="C554" s="405" t="s">
        <v>50</v>
      </c>
      <c r="D554" s="406" t="s">
        <v>51</v>
      </c>
      <c r="E554" s="14" t="s">
        <v>982</v>
      </c>
      <c r="F554" s="12" t="s">
        <v>983</v>
      </c>
      <c r="G554" s="264">
        <v>93038.75</v>
      </c>
      <c r="H554" s="250">
        <v>35348.75</v>
      </c>
      <c r="I554" s="277">
        <v>0.84052646840411616</v>
      </c>
      <c r="J554" s="264">
        <v>22647.32</v>
      </c>
      <c r="K554" s="264">
        <v>3996.59</v>
      </c>
      <c r="L554" s="264">
        <v>3067.65</v>
      </c>
      <c r="M554" s="250">
        <v>0</v>
      </c>
      <c r="N554" s="264">
        <v>5637.19</v>
      </c>
      <c r="O554" s="11">
        <v>43427</v>
      </c>
      <c r="P554" s="252" t="e">
        <f>YEAR(#REF!)</f>
        <v>#REF!</v>
      </c>
      <c r="Q5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4" s="252">
        <f>YEAR(O554)</f>
        <v>2018</v>
      </c>
      <c r="S554" s="252" t="e">
        <f>IF(MONTH(O554)=1,"JANVIER",IF(MONTH(O554)=2,"FEVRIER",IF(MONTH(O554)=3,"MARS",IF(MONTH(O554)=4,"AVRIL",IF(MONTH(O554)=5,"MAI",IF(MONTH(O554)=6,"JUIN",IF(MONTH(O554)=7,"JUILLET",IF(MONTH(O554)=8,"AOUT",IF(MONTH(O554)=9,"SEPTEMBRE",IF(MONTH(O554)=10,"OCTOBRE",IF(MONTH(4)=11,"NOVEMBRE",IF(MONTH(#REF!)=12,"DECEMBRE"))))))))))))</f>
        <v>#REF!</v>
      </c>
      <c r="T554" s="252" t="e">
        <f>YEAR(#REF!)</f>
        <v>#REF!</v>
      </c>
      <c r="U5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4" s="222" t="s">
        <v>27</v>
      </c>
      <c r="W554" s="222" t="s">
        <v>27</v>
      </c>
      <c r="X554" s="450"/>
      <c r="Y554" s="407"/>
      <c r="Z554" s="190"/>
      <c r="AA554" s="190"/>
      <c r="GA554" s="68"/>
    </row>
    <row r="555" spans="1:183" s="67" customFormat="1" ht="48.65" customHeight="1" x14ac:dyDescent="0.35">
      <c r="A555" s="67" t="s">
        <v>2495</v>
      </c>
      <c r="B555" s="255" t="s">
        <v>351</v>
      </c>
      <c r="C555" s="405" t="s">
        <v>50</v>
      </c>
      <c r="D555" s="406" t="s">
        <v>51</v>
      </c>
      <c r="E555" s="44" t="s">
        <v>984</v>
      </c>
      <c r="F555" s="25" t="s">
        <v>985</v>
      </c>
      <c r="G555" s="264">
        <v>170716.64</v>
      </c>
      <c r="H555" s="15">
        <v>168406.95</v>
      </c>
      <c r="I555" s="277">
        <v>0.50000002968998603</v>
      </c>
      <c r="J555" s="264">
        <v>71572.95</v>
      </c>
      <c r="K555" s="264">
        <v>0</v>
      </c>
      <c r="L555" s="15">
        <v>12630.53</v>
      </c>
      <c r="M555" s="264">
        <v>0</v>
      </c>
      <c r="N555" s="264">
        <v>84203.47</v>
      </c>
      <c r="O555" s="39">
        <v>43374</v>
      </c>
      <c r="P555" s="252" t="e">
        <f>YEAR(#REF!)</f>
        <v>#REF!</v>
      </c>
      <c r="Q5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5" s="252">
        <f>YEAR(O555)</f>
        <v>2018</v>
      </c>
      <c r="S555" s="252" t="str">
        <f>IF(MONTH(O555)=1,"JANVIER",IF(MONTH(O555)=2,"FEVRIER",IF(MONTH(O555)=3,"MARS",IF(MONTH(O555)=4,"AVRIL",IF(MONTH(O555)=5,"MAI",IF(MONTH(O555)=6,"JUIN",IF(MONTH(O555)=7,"JUILLET",IF(MONTH(O555)=8,"AOUT",IF(MONTH(O555)=9,"SEPTEMBRE",IF(MONTH(O555)=10,"OCTOBRE",IF(MONTH(4)=11,"NOVEMBRE",IF(MONTH(#REF!)=12,"DECEMBRE"))))))))))))</f>
        <v>OCTOBRE</v>
      </c>
      <c r="T555" s="252" t="e">
        <f>YEAR(#REF!)</f>
        <v>#REF!</v>
      </c>
      <c r="U5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5" s="252" t="e">
        <f>YEAR(#REF!)</f>
        <v>#REF!</v>
      </c>
      <c r="W5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55" s="253"/>
      <c r="Y555" s="399"/>
      <c r="Z555" s="190"/>
      <c r="AA555" s="190"/>
      <c r="GA555" s="68"/>
    </row>
    <row r="556" spans="1:183" s="67" customFormat="1" ht="48.65" customHeight="1" x14ac:dyDescent="0.35">
      <c r="A556" s="67" t="s">
        <v>2495</v>
      </c>
      <c r="B556" s="255" t="s">
        <v>351</v>
      </c>
      <c r="C556" s="405" t="s">
        <v>50</v>
      </c>
      <c r="D556" s="406" t="s">
        <v>51</v>
      </c>
      <c r="E556" s="14" t="s">
        <v>986</v>
      </c>
      <c r="F556" s="12" t="s">
        <v>987</v>
      </c>
      <c r="G556" s="365">
        <v>62272</v>
      </c>
      <c r="H556" s="250">
        <v>57900</v>
      </c>
      <c r="I556" s="277">
        <v>0.75</v>
      </c>
      <c r="J556" s="250">
        <v>32677.82</v>
      </c>
      <c r="K556" s="250">
        <v>4724.08</v>
      </c>
      <c r="L556" s="250">
        <v>6023.1</v>
      </c>
      <c r="M556" s="250">
        <v>0</v>
      </c>
      <c r="N556" s="250">
        <v>14475</v>
      </c>
      <c r="O556" s="11">
        <v>43488</v>
      </c>
      <c r="P556" s="252" t="e">
        <f>YEAR(#REF!)</f>
        <v>#REF!</v>
      </c>
      <c r="Q5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6" s="252">
        <f>YEAR(O556)</f>
        <v>2019</v>
      </c>
      <c r="S556" s="252" t="str">
        <f>IF(MONTH(O556)=1,"JANVIER",IF(MONTH(O556)=2,"FEVRIER",IF(MONTH(O556)=3,"MARS",IF(MONTH(O556)=4,"AVRIL",IF(MONTH(O556)=5,"MAI",IF(MONTH(O556)=6,"JUIN",IF(MONTH(O556)=7,"JUILLET",IF(MONTH(O556)=8,"AOUT",IF(MONTH(O556)=9,"SEPTEMBRE",IF(MONTH(O556)=10,"OCTOBRE",IF(MONTH(4)=11,"NOVEMBRE",IF(MONTH(#REF!)=12,"DECEMBRE"))))))))))))</f>
        <v>JANVIER</v>
      </c>
      <c r="T556" s="252" t="e">
        <f>YEAR(#REF!)</f>
        <v>#REF!</v>
      </c>
      <c r="U5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6" s="222" t="s">
        <v>27</v>
      </c>
      <c r="W556" s="222" t="s">
        <v>27</v>
      </c>
      <c r="X556" s="25"/>
      <c r="Y556" s="407"/>
      <c r="Z556" s="190"/>
      <c r="AA556" s="190"/>
      <c r="GA556" s="68"/>
    </row>
    <row r="557" spans="1:183" s="67" customFormat="1" ht="48.65" customHeight="1" x14ac:dyDescent="0.35">
      <c r="A557" s="67" t="s">
        <v>2495</v>
      </c>
      <c r="B557" s="255" t="s">
        <v>351</v>
      </c>
      <c r="C557" s="405" t="s">
        <v>50</v>
      </c>
      <c r="D557" s="406" t="s">
        <v>51</v>
      </c>
      <c r="E557" s="14" t="s">
        <v>988</v>
      </c>
      <c r="F557" s="12" t="s">
        <v>989</v>
      </c>
      <c r="G557" s="365">
        <v>12853.97</v>
      </c>
      <c r="H557" s="250">
        <v>10860.42</v>
      </c>
      <c r="I557" s="277">
        <v>0.75000046038735146</v>
      </c>
      <c r="J557" s="250">
        <v>6808.85</v>
      </c>
      <c r="K557" s="250">
        <v>1201.57</v>
      </c>
      <c r="L557" s="250">
        <v>134.9</v>
      </c>
      <c r="M557" s="250">
        <v>0</v>
      </c>
      <c r="N557" s="250">
        <v>2715.1</v>
      </c>
      <c r="O557" s="11">
        <v>43488</v>
      </c>
      <c r="P557" s="252" t="e">
        <f>YEAR(#REF!)</f>
        <v>#REF!</v>
      </c>
      <c r="Q5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7" s="252">
        <f>YEAR(O557)</f>
        <v>2019</v>
      </c>
      <c r="S557" s="252" t="str">
        <f>IF(MONTH(O557)=1,"JANVIER",IF(MONTH(O557)=2,"FEVRIER",IF(MONTH(O557)=3,"MARS",IF(MONTH(O557)=4,"AVRIL",IF(MONTH(O557)=5,"MAI",IF(MONTH(O557)=6,"JUIN",IF(MONTH(O557)=7,"JUILLET",IF(MONTH(O557)=8,"AOUT",IF(MONTH(O557)=9,"SEPTEMBRE",IF(MONTH(O557)=10,"OCTOBRE",IF(MONTH(4)=11,"NOVEMBRE",IF(MONTH(#REF!)=12,"DECEMBRE"))))))))))))</f>
        <v>JANVIER</v>
      </c>
      <c r="T557" s="252" t="e">
        <f>YEAR(#REF!)</f>
        <v>#REF!</v>
      </c>
      <c r="U5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7" s="222" t="s">
        <v>27</v>
      </c>
      <c r="W557" s="222" t="s">
        <v>27</v>
      </c>
      <c r="X557" s="25"/>
      <c r="Y557" s="407"/>
      <c r="Z557" s="190"/>
      <c r="AA557" s="190"/>
      <c r="GA557" s="68"/>
    </row>
    <row r="558" spans="1:183" s="67" customFormat="1" ht="48.65" customHeight="1" x14ac:dyDescent="0.35">
      <c r="A558" s="67" t="s">
        <v>2495</v>
      </c>
      <c r="B558" s="255" t="s">
        <v>351</v>
      </c>
      <c r="C558" s="405" t="s">
        <v>50</v>
      </c>
      <c r="D558" s="406" t="s">
        <v>51</v>
      </c>
      <c r="E558" s="14" t="s">
        <v>988</v>
      </c>
      <c r="F558" s="12" t="s">
        <v>990</v>
      </c>
      <c r="G558" s="264">
        <v>8274.98</v>
      </c>
      <c r="H558" s="250">
        <v>8274.98</v>
      </c>
      <c r="I558" s="277">
        <v>0.75000060423106762</v>
      </c>
      <c r="J558" s="264">
        <v>5275.3</v>
      </c>
      <c r="K558" s="264">
        <v>0</v>
      </c>
      <c r="L558" s="264">
        <v>930.94</v>
      </c>
      <c r="M558" s="250">
        <v>0</v>
      </c>
      <c r="N558" s="264">
        <v>2068.7399999999998</v>
      </c>
      <c r="O558" s="11">
        <v>43402</v>
      </c>
      <c r="P558" s="252" t="e">
        <f>YEAR(#REF!)</f>
        <v>#REF!</v>
      </c>
      <c r="Q5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8" s="252">
        <f>YEAR(O558)</f>
        <v>2018</v>
      </c>
      <c r="S558" s="252" t="str">
        <f>IF(MONTH(O558)=1,"JANVIER",IF(MONTH(O558)=2,"FEVRIER",IF(MONTH(O558)=3,"MARS",IF(MONTH(O558)=4,"AVRIL",IF(MONTH(O558)=5,"MAI",IF(MONTH(O558)=6,"JUIN",IF(MONTH(O558)=7,"JUILLET",IF(MONTH(O558)=8,"AOUT",IF(MONTH(O558)=9,"SEPTEMBRE",IF(MONTH(O558)=10,"OCTOBRE",IF(MONTH(4)=11,"NOVEMBRE",IF(MONTH(#REF!)=12,"DECEMBRE"))))))))))))</f>
        <v>OCTOBRE</v>
      </c>
      <c r="T558" s="252" t="e">
        <f>YEAR(#REF!)</f>
        <v>#REF!</v>
      </c>
      <c r="U5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8" s="222" t="s">
        <v>27</v>
      </c>
      <c r="W558" s="222" t="s">
        <v>27</v>
      </c>
      <c r="X558" s="25"/>
      <c r="Y558" s="407"/>
      <c r="Z558" s="190"/>
      <c r="AA558" s="190"/>
      <c r="GA558" s="68"/>
    </row>
    <row r="559" spans="1:183" s="67" customFormat="1" ht="64.5" customHeight="1" x14ac:dyDescent="0.35">
      <c r="A559" s="67" t="s">
        <v>2495</v>
      </c>
      <c r="B559" s="255" t="s">
        <v>351</v>
      </c>
      <c r="C559" s="405" t="s">
        <v>50</v>
      </c>
      <c r="D559" s="406" t="s">
        <v>51</v>
      </c>
      <c r="E559" s="14" t="s">
        <v>991</v>
      </c>
      <c r="F559" s="12" t="s">
        <v>992</v>
      </c>
      <c r="G559" s="250">
        <v>65000</v>
      </c>
      <c r="H559" s="389">
        <v>64250</v>
      </c>
      <c r="I559" s="277">
        <v>0.75</v>
      </c>
      <c r="J559" s="250">
        <v>37997.120000000003</v>
      </c>
      <c r="K559" s="250">
        <v>6705.38</v>
      </c>
      <c r="L559" s="250">
        <v>3485</v>
      </c>
      <c r="M559" s="250">
        <v>0</v>
      </c>
      <c r="N559" s="264">
        <v>16062.5</v>
      </c>
      <c r="O559" s="11">
        <v>43342</v>
      </c>
      <c r="P559" s="252" t="e">
        <f>YEAR(#REF!)</f>
        <v>#REF!</v>
      </c>
      <c r="Q5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59" s="252">
        <f>YEAR(O559)</f>
        <v>2018</v>
      </c>
      <c r="S559" s="252" t="str">
        <f>IF(MONTH(O559)=1,"JANVIER",IF(MONTH(O559)=2,"FEVRIER",IF(MONTH(O559)=3,"MARS",IF(MONTH(O559)=4,"AVRIL",IF(MONTH(O559)=5,"MAI",IF(MONTH(O559)=6,"JUIN",IF(MONTH(O559)=7,"JUILLET",IF(MONTH(O559)=8,"AOUT",IF(MONTH(O559)=9,"SEPTEMBRE",IF(MONTH(O559)=10,"OCTOBRE",IF(MONTH(4)=11,"NOVEMBRE",IF(MONTH(#REF!)=12,"DECEMBRE"))))))))))))</f>
        <v>AOUT</v>
      </c>
      <c r="T559" s="252" t="e">
        <f>YEAR(#REF!)</f>
        <v>#REF!</v>
      </c>
      <c r="U5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59" s="317" t="s">
        <v>27</v>
      </c>
      <c r="W559" s="317" t="s">
        <v>27</v>
      </c>
      <c r="X559" s="25"/>
      <c r="Y559" s="407"/>
      <c r="Z559" s="190"/>
      <c r="AA559" s="190"/>
      <c r="GA559" s="68"/>
    </row>
    <row r="560" spans="1:183" s="67" customFormat="1" ht="72.900000000000006" customHeight="1" x14ac:dyDescent="0.35">
      <c r="A560" s="67" t="s">
        <v>2495</v>
      </c>
      <c r="B560" s="255" t="s">
        <v>351</v>
      </c>
      <c r="C560" s="405" t="s">
        <v>50</v>
      </c>
      <c r="D560" s="406" t="s">
        <v>51</v>
      </c>
      <c r="E560" s="261" t="s">
        <v>993</v>
      </c>
      <c r="F560" s="25" t="s">
        <v>561</v>
      </c>
      <c r="G560" s="250">
        <v>18779</v>
      </c>
      <c r="H560" s="250">
        <v>17279</v>
      </c>
      <c r="I560" s="277">
        <v>0.75</v>
      </c>
      <c r="J560" s="250">
        <v>5381.75</v>
      </c>
      <c r="K560" s="250">
        <v>949.72</v>
      </c>
      <c r="L560" s="250">
        <v>0</v>
      </c>
      <c r="M560" s="250">
        <v>6627.78</v>
      </c>
      <c r="N560" s="250">
        <v>4319.75</v>
      </c>
      <c r="O560" s="11">
        <v>43641</v>
      </c>
      <c r="P560" s="252" t="e">
        <f>YEAR(#REF!)</f>
        <v>#REF!</v>
      </c>
      <c r="Q5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0" s="252">
        <f>YEAR(O560)</f>
        <v>2019</v>
      </c>
      <c r="S560" s="252" t="str">
        <f>IF(MONTH(O560)=1,"JANVIER",IF(MONTH(O560)=2,"FEVRIER",IF(MONTH(O560)=3,"MARS",IF(MONTH(O560)=4,"AVRIL",IF(MONTH(O560)=5,"MAI",IF(MONTH(O560)=6,"JUIN",IF(MONTH(O560)=7,"JUILLET",IF(MONTH(O560)=8,"AOUT",IF(MONTH(O560)=9,"SEPTEMBRE",IF(MONTH(O560)=10,"OCTOBRE",IF(MONTH(4)=11,"NOVEMBRE",IF(MONTH(#REF!)=12,"DECEMBRE"))))))))))))</f>
        <v>JUIN</v>
      </c>
      <c r="T560" s="252" t="e">
        <f>YEAR(#REF!)</f>
        <v>#REF!</v>
      </c>
      <c r="U5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0" s="317" t="s">
        <v>27</v>
      </c>
      <c r="W560" s="317" t="s">
        <v>27</v>
      </c>
      <c r="X560" s="25"/>
      <c r="Y560" s="407"/>
      <c r="Z560" s="190"/>
      <c r="AA560" s="190"/>
      <c r="GA560" s="68"/>
    </row>
    <row r="561" spans="1:183" s="67" customFormat="1" ht="127.5" customHeight="1" x14ac:dyDescent="0.35">
      <c r="A561" s="67" t="s">
        <v>2495</v>
      </c>
      <c r="B561" s="338" t="s">
        <v>351</v>
      </c>
      <c r="C561" s="405" t="s">
        <v>50</v>
      </c>
      <c r="D561" s="406" t="s">
        <v>51</v>
      </c>
      <c r="E561" s="287" t="s">
        <v>994</v>
      </c>
      <c r="F561" s="51" t="s">
        <v>995</v>
      </c>
      <c r="G561" s="37">
        <v>54596.5</v>
      </c>
      <c r="H561" s="37">
        <f>SUM(J561+K561+L561+M561+N561)</f>
        <v>46029</v>
      </c>
      <c r="I561" s="277">
        <v>0.75</v>
      </c>
      <c r="J561" s="37">
        <v>29343.48</v>
      </c>
      <c r="K561" s="37">
        <v>5178.2700000000004</v>
      </c>
      <c r="L561" s="37">
        <v>0</v>
      </c>
      <c r="M561" s="37">
        <v>0</v>
      </c>
      <c r="N561" s="37">
        <v>11507.25</v>
      </c>
      <c r="O561" s="39">
        <v>43797</v>
      </c>
      <c r="P561" s="252" t="e">
        <f>YEAR(#REF!)</f>
        <v>#REF!</v>
      </c>
      <c r="Q5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1" s="252">
        <f>YEAR(O561)</f>
        <v>2019</v>
      </c>
      <c r="S561" s="252" t="e">
        <f>IF(MONTH(O561)=1,"JANVIER",IF(MONTH(O561)=2,"FEVRIER",IF(MONTH(O561)=3,"MARS",IF(MONTH(O561)=4,"AVRIL",IF(MONTH(O561)=5,"MAI",IF(MONTH(O561)=6,"JUIN",IF(MONTH(O561)=7,"JUILLET",IF(MONTH(O561)=8,"AOUT",IF(MONTH(O561)=9,"SEPTEMBRE",IF(MONTH(O561)=10,"OCTOBRE",IF(MONTH(4)=11,"NOVEMBRE",IF(MONTH(#REF!)=12,"DECEMBRE"))))))))))))</f>
        <v>#REF!</v>
      </c>
      <c r="T561" s="252" t="e">
        <f>YEAR(#REF!)</f>
        <v>#REF!</v>
      </c>
      <c r="U5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1" s="222" t="s">
        <v>27</v>
      </c>
      <c r="W561" s="222" t="s">
        <v>27</v>
      </c>
      <c r="X561" s="333"/>
      <c r="Y561" s="68"/>
      <c r="Z561" s="190"/>
      <c r="AA561" s="190"/>
      <c r="GA561" s="68"/>
    </row>
    <row r="562" spans="1:183" s="67" customFormat="1" ht="104.4" customHeight="1" x14ac:dyDescent="0.35">
      <c r="A562" s="67" t="s">
        <v>2495</v>
      </c>
      <c r="B562" s="255" t="s">
        <v>351</v>
      </c>
      <c r="C562" s="405" t="s">
        <v>50</v>
      </c>
      <c r="D562" s="406" t="s">
        <v>51</v>
      </c>
      <c r="E562" s="14" t="s">
        <v>996</v>
      </c>
      <c r="F562" s="12" t="s">
        <v>997</v>
      </c>
      <c r="G562" s="365">
        <v>90596.04</v>
      </c>
      <c r="H562" s="250">
        <v>53806.04</v>
      </c>
      <c r="I562" s="277">
        <v>0.6500000743410963</v>
      </c>
      <c r="J562" s="250">
        <v>29727.84</v>
      </c>
      <c r="K562" s="250">
        <v>5246.09</v>
      </c>
      <c r="L562" s="250">
        <v>0</v>
      </c>
      <c r="M562" s="250">
        <v>0</v>
      </c>
      <c r="N562" s="250">
        <v>18832.11</v>
      </c>
      <c r="O562" s="11">
        <v>43606</v>
      </c>
      <c r="P562" s="252" t="e">
        <f>YEAR(#REF!)</f>
        <v>#REF!</v>
      </c>
      <c r="Q5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2" s="252">
        <f>YEAR(O562)</f>
        <v>2019</v>
      </c>
      <c r="S562" s="252" t="str">
        <f>IF(MONTH(O562)=1,"JANVIER",IF(MONTH(O562)=2,"FEVRIER",IF(MONTH(O562)=3,"MARS",IF(MONTH(O562)=4,"AVRIL",IF(MONTH(O562)=5,"MAI",IF(MONTH(O562)=6,"JUIN",IF(MONTH(O562)=7,"JUILLET",IF(MONTH(O562)=8,"AOUT",IF(MONTH(O562)=9,"SEPTEMBRE",IF(MONTH(O562)=10,"OCTOBRE",IF(MONTH(4)=11,"NOVEMBRE",IF(MONTH(#REF!)=12,"DECEMBRE"))))))))))))</f>
        <v>MAI</v>
      </c>
      <c r="T562" s="252" t="e">
        <f>YEAR(#REF!)</f>
        <v>#REF!</v>
      </c>
      <c r="U5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2" s="222" t="s">
        <v>27</v>
      </c>
      <c r="W562" s="222" t="s">
        <v>27</v>
      </c>
      <c r="X562" s="25"/>
      <c r="Y562" s="407"/>
      <c r="Z562" s="190"/>
      <c r="AA562" s="190"/>
      <c r="GA562" s="68"/>
    </row>
    <row r="563" spans="1:183" s="67" customFormat="1" ht="60.65" customHeight="1" x14ac:dyDescent="0.35">
      <c r="A563" s="67" t="s">
        <v>2495</v>
      </c>
      <c r="B563" s="255" t="s">
        <v>351</v>
      </c>
      <c r="C563" s="405" t="s">
        <v>50</v>
      </c>
      <c r="D563" s="406" t="s">
        <v>51</v>
      </c>
      <c r="E563" s="167" t="s">
        <v>998</v>
      </c>
      <c r="F563" s="184" t="s">
        <v>999</v>
      </c>
      <c r="G563" s="467">
        <v>94534.15</v>
      </c>
      <c r="H563" s="250">
        <v>82588.73000000001</v>
      </c>
      <c r="I563" s="277">
        <v>0.84999999394590531</v>
      </c>
      <c r="J563" s="444">
        <v>58036.66</v>
      </c>
      <c r="K563" s="444">
        <v>10241.77</v>
      </c>
      <c r="L563" s="444">
        <v>1921.99</v>
      </c>
      <c r="M563" s="444">
        <v>0</v>
      </c>
      <c r="N563" s="444">
        <v>12388.31</v>
      </c>
      <c r="O563" s="11">
        <v>43488</v>
      </c>
      <c r="P563" s="252" t="e">
        <f>YEAR(#REF!)</f>
        <v>#REF!</v>
      </c>
      <c r="Q5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3" s="252">
        <f>YEAR(O563)</f>
        <v>2019</v>
      </c>
      <c r="S563" s="252" t="str">
        <f>IF(MONTH(O563)=1,"JANVIER",IF(MONTH(O563)=2,"FEVRIER",IF(MONTH(O563)=3,"MARS",IF(MONTH(O563)=4,"AVRIL",IF(MONTH(O563)=5,"MAI",IF(MONTH(O563)=6,"JUIN",IF(MONTH(O563)=7,"JUILLET",IF(MONTH(O563)=8,"AOUT",IF(MONTH(O563)=9,"SEPTEMBRE",IF(MONTH(O563)=10,"OCTOBRE",IF(MONTH(4)=11,"NOVEMBRE",IF(MONTH(#REF!)=12,"DECEMBRE"))))))))))))</f>
        <v>JANVIER</v>
      </c>
      <c r="T563" s="252" t="e">
        <f>YEAR(#REF!)</f>
        <v>#REF!</v>
      </c>
      <c r="U5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3" s="222" t="s">
        <v>27</v>
      </c>
      <c r="W563" s="222" t="s">
        <v>27</v>
      </c>
      <c r="X563" s="166"/>
      <c r="Y563" s="407"/>
      <c r="Z563" s="190"/>
      <c r="AA563" s="190"/>
      <c r="GA563" s="68"/>
    </row>
    <row r="564" spans="1:183" s="67" customFormat="1" ht="57" customHeight="1" x14ac:dyDescent="0.35">
      <c r="A564" s="67" t="s">
        <v>2495</v>
      </c>
      <c r="B564" s="255" t="s">
        <v>351</v>
      </c>
      <c r="C564" s="405" t="s">
        <v>50</v>
      </c>
      <c r="D564" s="406" t="s">
        <v>51</v>
      </c>
      <c r="E564" s="14" t="s">
        <v>1000</v>
      </c>
      <c r="F564" s="13" t="s">
        <v>1001</v>
      </c>
      <c r="G564" s="264">
        <v>142342.78</v>
      </c>
      <c r="H564" s="250">
        <v>126795.61</v>
      </c>
      <c r="I564" s="277">
        <v>0.83561599648442086</v>
      </c>
      <c r="J564" s="264">
        <v>90059.57</v>
      </c>
      <c r="K564" s="264">
        <v>15892.87</v>
      </c>
      <c r="L564" s="264">
        <v>0</v>
      </c>
      <c r="M564" s="250">
        <v>0</v>
      </c>
      <c r="N564" s="264">
        <v>20843.169999999998</v>
      </c>
      <c r="O564" s="11">
        <v>43402</v>
      </c>
      <c r="P564" s="252" t="e">
        <f>YEAR(#REF!)</f>
        <v>#REF!</v>
      </c>
      <c r="Q5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4" s="252">
        <f>YEAR(O564)</f>
        <v>2018</v>
      </c>
      <c r="S564" s="252" t="str">
        <f>IF(MONTH(O564)=1,"JANVIER",IF(MONTH(O564)=2,"FEVRIER",IF(MONTH(O564)=3,"MARS",IF(MONTH(O564)=4,"AVRIL",IF(MONTH(O564)=5,"MAI",IF(MONTH(O564)=6,"JUIN",IF(MONTH(O564)=7,"JUILLET",IF(MONTH(O564)=8,"AOUT",IF(MONTH(O564)=9,"SEPTEMBRE",IF(MONTH(O564)=10,"OCTOBRE",IF(MONTH(4)=11,"NOVEMBRE",IF(MONTH(#REF!)=12,"DECEMBRE"))))))))))))</f>
        <v>OCTOBRE</v>
      </c>
      <c r="T564" s="252" t="e">
        <f>YEAR(#REF!)</f>
        <v>#REF!</v>
      </c>
      <c r="U5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4" s="222" t="s">
        <v>27</v>
      </c>
      <c r="W564" s="222" t="s">
        <v>27</v>
      </c>
      <c r="X564" s="25"/>
      <c r="Y564" s="407"/>
      <c r="Z564" s="190"/>
      <c r="AA564" s="190"/>
      <c r="GA564" s="68"/>
    </row>
    <row r="565" spans="1:183" s="67" customFormat="1" ht="48.65" customHeight="1" x14ac:dyDescent="0.35">
      <c r="A565" s="67" t="s">
        <v>2495</v>
      </c>
      <c r="B565" s="255" t="s">
        <v>351</v>
      </c>
      <c r="C565" s="405" t="s">
        <v>50</v>
      </c>
      <c r="D565" s="406" t="s">
        <v>51</v>
      </c>
      <c r="E565" s="44" t="s">
        <v>532</v>
      </c>
      <c r="F565" s="45" t="s">
        <v>1002</v>
      </c>
      <c r="G565" s="418">
        <v>101780</v>
      </c>
      <c r="H565" s="250">
        <v>100904</v>
      </c>
      <c r="I565" s="277">
        <v>0.75</v>
      </c>
      <c r="J565" s="418">
        <v>57131.64</v>
      </c>
      <c r="K565" s="418">
        <v>0</v>
      </c>
      <c r="L565" s="418">
        <v>18546.36</v>
      </c>
      <c r="M565" s="318">
        <v>0</v>
      </c>
      <c r="N565" s="418">
        <v>25226</v>
      </c>
      <c r="O565" s="11">
        <v>43427</v>
      </c>
      <c r="P565" s="252" t="e">
        <f>YEAR(#REF!)</f>
        <v>#REF!</v>
      </c>
      <c r="Q5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5" s="252">
        <f>YEAR(O565)</f>
        <v>2018</v>
      </c>
      <c r="S565" s="252" t="e">
        <f>IF(MONTH(O565)=1,"JANVIER",IF(MONTH(O565)=2,"FEVRIER",IF(MONTH(O565)=3,"MARS",IF(MONTH(O565)=4,"AVRIL",IF(MONTH(O565)=5,"MAI",IF(MONTH(O565)=6,"JUIN",IF(MONTH(O565)=7,"JUILLET",IF(MONTH(O565)=8,"AOUT",IF(MONTH(O565)=9,"SEPTEMBRE",IF(MONTH(O565)=10,"OCTOBRE",IF(MONTH(4)=11,"NOVEMBRE",IF(MONTH(#REF!)=12,"DECEMBRE"))))))))))))</f>
        <v>#REF!</v>
      </c>
      <c r="T565" s="252" t="e">
        <f>YEAR(#REF!)</f>
        <v>#REF!</v>
      </c>
      <c r="U5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5" s="222" t="s">
        <v>27</v>
      </c>
      <c r="W565" s="222" t="s">
        <v>27</v>
      </c>
      <c r="X565" s="25"/>
      <c r="Y565" s="407"/>
      <c r="Z565" s="190"/>
      <c r="AA565" s="190"/>
      <c r="GA565" s="68"/>
    </row>
    <row r="566" spans="1:183" s="67" customFormat="1" ht="81.650000000000006" customHeight="1" x14ac:dyDescent="0.35">
      <c r="A566" s="67" t="s">
        <v>2495</v>
      </c>
      <c r="B566" s="338" t="s">
        <v>351</v>
      </c>
      <c r="C566" s="405" t="s">
        <v>50</v>
      </c>
      <c r="D566" s="406" t="s">
        <v>51</v>
      </c>
      <c r="E566" s="287" t="s">
        <v>1003</v>
      </c>
      <c r="F566" s="51" t="s">
        <v>1004</v>
      </c>
      <c r="G566" s="37">
        <v>95407.09</v>
      </c>
      <c r="H566" s="37">
        <f>SUM(J566+K566+L566+M566+N566)</f>
        <v>62857.159999999996</v>
      </c>
      <c r="I566" s="93">
        <f>(J566+K566+L566+M566)/H566</f>
        <v>0.80750641613461382</v>
      </c>
      <c r="J566" s="37">
        <v>43143.92</v>
      </c>
      <c r="K566" s="37">
        <v>435.19</v>
      </c>
      <c r="L566" s="37">
        <v>7178.45</v>
      </c>
      <c r="M566" s="37">
        <v>0</v>
      </c>
      <c r="N566" s="37">
        <v>12099.6</v>
      </c>
      <c r="O566" s="227" t="s">
        <v>27</v>
      </c>
      <c r="P566" s="252" t="e">
        <f>YEAR(#REF!)</f>
        <v>#REF!</v>
      </c>
      <c r="Q5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6" s="252" t="e">
        <f>YEAR(O566)</f>
        <v>#VALUE!</v>
      </c>
      <c r="S566" s="252" t="e">
        <f>IF(MONTH(O566)=1,"JANVIER",IF(MONTH(O566)=2,"FEVRIER",IF(MONTH(O566)=3,"MARS",IF(MONTH(O566)=4,"AVRIL",IF(MONTH(O566)=5,"MAI",IF(MONTH(O566)=6,"JUIN",IF(MONTH(O566)=7,"JUILLET",IF(MONTH(O566)=8,"AOUT",IF(MONTH(O566)=9,"SEPTEMBRE",IF(MONTH(O566)=10,"OCTOBRE",IF(MONTH(4)=11,"NOVEMBRE",IF(MONTH(#REF!)=12,"DECEMBRE"))))))))))))</f>
        <v>#VALUE!</v>
      </c>
      <c r="T566" s="252" t="e">
        <f>YEAR(#REF!)</f>
        <v>#REF!</v>
      </c>
      <c r="U5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6" s="222" t="s">
        <v>27</v>
      </c>
      <c r="W566" s="222" t="s">
        <v>27</v>
      </c>
      <c r="X566" s="333"/>
      <c r="Y566" s="68"/>
      <c r="Z566" s="190"/>
      <c r="AA566" s="190"/>
      <c r="GA566" s="68"/>
    </row>
    <row r="567" spans="1:183" s="67" customFormat="1" ht="48.65" customHeight="1" x14ac:dyDescent="0.35">
      <c r="A567" s="67" t="s">
        <v>2495</v>
      </c>
      <c r="B567" s="255" t="s">
        <v>351</v>
      </c>
      <c r="C567" s="405" t="s">
        <v>50</v>
      </c>
      <c r="D567" s="406" t="s">
        <v>51</v>
      </c>
      <c r="E567" s="261" t="s">
        <v>1005</v>
      </c>
      <c r="F567" s="25" t="s">
        <v>1006</v>
      </c>
      <c r="G567" s="250">
        <v>92474.05</v>
      </c>
      <c r="H567" s="250">
        <v>85484.05</v>
      </c>
      <c r="I567" s="277">
        <v>0.84999997075477818</v>
      </c>
      <c r="J567" s="250">
        <v>61762.22</v>
      </c>
      <c r="K567" s="250">
        <v>0</v>
      </c>
      <c r="L567" s="250">
        <v>10899.22</v>
      </c>
      <c r="M567" s="250">
        <v>0</v>
      </c>
      <c r="N567" s="250">
        <v>12822.61</v>
      </c>
      <c r="O567" s="11">
        <v>43709</v>
      </c>
      <c r="P567" s="252" t="e">
        <f>YEAR(#REF!)</f>
        <v>#REF!</v>
      </c>
      <c r="Q5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7" s="252">
        <f>YEAR(O567)</f>
        <v>2019</v>
      </c>
      <c r="S567" s="252" t="str">
        <f>IF(MONTH(O567)=1,"JANVIER",IF(MONTH(O567)=2,"FEVRIER",IF(MONTH(O567)=3,"MARS",IF(MONTH(O567)=4,"AVRIL",IF(MONTH(O567)=5,"MAI",IF(MONTH(O567)=6,"JUIN",IF(MONTH(O567)=7,"JUILLET",IF(MONTH(O567)=8,"AOUT",IF(MONTH(O567)=9,"SEPTEMBRE",IF(MONTH(O567)=10,"OCTOBRE",IF(MONTH(4)=11,"NOVEMBRE",IF(MONTH(#REF!)=12,"DECEMBRE"))))))))))))</f>
        <v>SEPTEMBRE</v>
      </c>
      <c r="T567" s="252" t="e">
        <f>YEAR(#REF!)</f>
        <v>#REF!</v>
      </c>
      <c r="U5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7" s="222" t="s">
        <v>27</v>
      </c>
      <c r="W567" s="222" t="s">
        <v>27</v>
      </c>
      <c r="X567" s="25"/>
      <c r="Z567" s="190"/>
      <c r="AA567" s="190"/>
      <c r="GA567" s="68"/>
    </row>
    <row r="568" spans="1:183" s="67" customFormat="1" ht="60" customHeight="1" x14ac:dyDescent="0.35">
      <c r="A568" s="67" t="s">
        <v>2495</v>
      </c>
      <c r="B568" s="255" t="s">
        <v>351</v>
      </c>
      <c r="C568" s="405" t="s">
        <v>50</v>
      </c>
      <c r="D568" s="406" t="s">
        <v>51</v>
      </c>
      <c r="E568" s="14" t="s">
        <v>1007</v>
      </c>
      <c r="F568" s="12" t="s">
        <v>317</v>
      </c>
      <c r="G568" s="365">
        <v>8411.9</v>
      </c>
      <c r="H568" s="250">
        <v>8411.9</v>
      </c>
      <c r="I568" s="277">
        <v>0.64999940560396574</v>
      </c>
      <c r="J568" s="250">
        <v>4647.57</v>
      </c>
      <c r="K568" s="250">
        <v>820.16</v>
      </c>
      <c r="L568" s="250">
        <v>0</v>
      </c>
      <c r="M568" s="250">
        <v>0</v>
      </c>
      <c r="N568" s="250">
        <v>2944.17</v>
      </c>
      <c r="O568" s="11">
        <v>43522</v>
      </c>
      <c r="P568" s="252" t="e">
        <f>YEAR(#REF!)</f>
        <v>#REF!</v>
      </c>
      <c r="Q5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8" s="252">
        <f>YEAR(O568)</f>
        <v>2019</v>
      </c>
      <c r="S568" s="252" t="str">
        <f>IF(MONTH(O568)=1,"JANVIER",IF(MONTH(O568)=2,"FEVRIER",IF(MONTH(O568)=3,"MARS",IF(MONTH(O568)=4,"AVRIL",IF(MONTH(O568)=5,"MAI",IF(MONTH(O568)=6,"JUIN",IF(MONTH(O568)=7,"JUILLET",IF(MONTH(O568)=8,"AOUT",IF(MONTH(O568)=9,"SEPTEMBRE",IF(MONTH(O568)=10,"OCTOBRE",IF(MONTH(4)=11,"NOVEMBRE",IF(MONTH(#REF!)=12,"DECEMBRE"))))))))))))</f>
        <v>FEVRIER</v>
      </c>
      <c r="T568" s="252" t="e">
        <f>YEAR(#REF!)</f>
        <v>#REF!</v>
      </c>
      <c r="U5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8" s="222" t="s">
        <v>27</v>
      </c>
      <c r="W568" s="222" t="s">
        <v>27</v>
      </c>
      <c r="X568" s="25"/>
      <c r="Y568" s="407"/>
      <c r="Z568" s="190"/>
      <c r="AA568" s="190"/>
      <c r="GA568" s="68"/>
    </row>
    <row r="569" spans="1:183" s="67" customFormat="1" ht="89.4" customHeight="1" x14ac:dyDescent="0.35">
      <c r="A569" s="67" t="s">
        <v>2495</v>
      </c>
      <c r="B569" s="255" t="s">
        <v>351</v>
      </c>
      <c r="C569" s="405" t="s">
        <v>50</v>
      </c>
      <c r="D569" s="406" t="s">
        <v>51</v>
      </c>
      <c r="E569" s="261" t="s">
        <v>1008</v>
      </c>
      <c r="F569" s="25" t="s">
        <v>1009</v>
      </c>
      <c r="G569" s="250">
        <v>36909.24</v>
      </c>
      <c r="H569" s="250">
        <v>33369.5</v>
      </c>
      <c r="I569" s="277">
        <v>0.8500127361812434</v>
      </c>
      <c r="J569" s="250">
        <v>24109.82</v>
      </c>
      <c r="K569" s="250">
        <v>4254.68</v>
      </c>
      <c r="L569" s="250">
        <v>0</v>
      </c>
      <c r="M569" s="250">
        <v>0</v>
      </c>
      <c r="N569" s="250">
        <v>5005</v>
      </c>
      <c r="O569" s="419">
        <v>43581</v>
      </c>
      <c r="P569" s="252" t="e">
        <f>YEAR(#REF!)</f>
        <v>#REF!</v>
      </c>
      <c r="Q5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69" s="252">
        <f>YEAR(O569)</f>
        <v>2019</v>
      </c>
      <c r="S569" s="252" t="str">
        <f>IF(MONTH(O569)=1,"JANVIER",IF(MONTH(O569)=2,"FEVRIER",IF(MONTH(O569)=3,"MARS",IF(MONTH(O569)=4,"AVRIL",IF(MONTH(O569)=5,"MAI",IF(MONTH(O569)=6,"JUIN",IF(MONTH(O569)=7,"JUILLET",IF(MONTH(O569)=8,"AOUT",IF(MONTH(O569)=9,"SEPTEMBRE",IF(MONTH(O569)=10,"OCTOBRE",IF(MONTH(4)=11,"NOVEMBRE",IF(MONTH(#REF!)=12,"DECEMBRE"))))))))))))</f>
        <v>AVRIL</v>
      </c>
      <c r="T569" s="252" t="e">
        <f>YEAR(#REF!)</f>
        <v>#REF!</v>
      </c>
      <c r="U5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69" s="222" t="s">
        <v>27</v>
      </c>
      <c r="W569" s="222" t="s">
        <v>27</v>
      </c>
      <c r="X569" s="25"/>
      <c r="Y569" s="407"/>
      <c r="Z569" s="190"/>
      <c r="AA569" s="190"/>
      <c r="GA569" s="68"/>
    </row>
    <row r="570" spans="1:183" s="67" customFormat="1" ht="80.150000000000006" customHeight="1" x14ac:dyDescent="0.35">
      <c r="A570" s="67" t="s">
        <v>2495</v>
      </c>
      <c r="B570" s="255" t="s">
        <v>351</v>
      </c>
      <c r="C570" s="405" t="s">
        <v>50</v>
      </c>
      <c r="D570" s="406" t="s">
        <v>51</v>
      </c>
      <c r="E570" s="261" t="s">
        <v>1010</v>
      </c>
      <c r="F570" s="25" t="s">
        <v>1011</v>
      </c>
      <c r="G570" s="250">
        <v>130585</v>
      </c>
      <c r="H570" s="250">
        <v>120896.99999999999</v>
      </c>
      <c r="I570" s="277">
        <v>0.75</v>
      </c>
      <c r="J570" s="250">
        <v>73055.81</v>
      </c>
      <c r="K570" s="250">
        <v>0</v>
      </c>
      <c r="L570" s="250">
        <v>12892.21</v>
      </c>
      <c r="M570" s="250">
        <v>4724.7299999999996</v>
      </c>
      <c r="N570" s="250">
        <v>30224.25</v>
      </c>
      <c r="O570" s="11">
        <v>43709</v>
      </c>
      <c r="P570" s="252" t="e">
        <f>YEAR(#REF!)</f>
        <v>#REF!</v>
      </c>
      <c r="Q5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0" s="252">
        <f>YEAR(O570)</f>
        <v>2019</v>
      </c>
      <c r="S570" s="252" t="str">
        <f>IF(MONTH(O570)=1,"JANVIER",IF(MONTH(O570)=2,"FEVRIER",IF(MONTH(O570)=3,"MARS",IF(MONTH(O570)=4,"AVRIL",IF(MONTH(O570)=5,"MAI",IF(MONTH(O570)=6,"JUIN",IF(MONTH(O570)=7,"JUILLET",IF(MONTH(O570)=8,"AOUT",IF(MONTH(O570)=9,"SEPTEMBRE",IF(MONTH(O570)=10,"OCTOBRE",IF(MONTH(4)=11,"NOVEMBRE",IF(MONTH(#REF!)=12,"DECEMBRE"))))))))))))</f>
        <v>SEPTEMBRE</v>
      </c>
      <c r="T570" s="252" t="e">
        <f>YEAR(#REF!)</f>
        <v>#REF!</v>
      </c>
      <c r="U5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0" s="222" t="s">
        <v>27</v>
      </c>
      <c r="W570" s="222" t="s">
        <v>27</v>
      </c>
      <c r="X570" s="25"/>
      <c r="Z570" s="190"/>
      <c r="AA570" s="190"/>
      <c r="GA570" s="68"/>
    </row>
    <row r="571" spans="1:183" s="215" customFormat="1" ht="83.4" customHeight="1" x14ac:dyDescent="0.35">
      <c r="A571" s="67" t="s">
        <v>2495</v>
      </c>
      <c r="B571" s="338" t="s">
        <v>351</v>
      </c>
      <c r="C571" s="405" t="s">
        <v>50</v>
      </c>
      <c r="D571" s="406" t="s">
        <v>51</v>
      </c>
      <c r="E571" s="287" t="s">
        <v>1012</v>
      </c>
      <c r="F571" s="51" t="s">
        <v>327</v>
      </c>
      <c r="G571" s="37">
        <v>106595.18</v>
      </c>
      <c r="H571" s="37">
        <f>SUM(J571+K571+L571+M571+N571)</f>
        <v>101524.6</v>
      </c>
      <c r="I571" s="93">
        <f>(J571+K571+L571+M571)/H571</f>
        <v>0.82747097747737985</v>
      </c>
      <c r="J571" s="37">
        <v>71407.350000000006</v>
      </c>
      <c r="K571" s="37">
        <v>0</v>
      </c>
      <c r="L571" s="37">
        <v>12601.31</v>
      </c>
      <c r="M571" s="37">
        <v>0</v>
      </c>
      <c r="N571" s="37">
        <v>17515.939999999999</v>
      </c>
      <c r="O571" s="39">
        <v>43742</v>
      </c>
      <c r="P571" s="252" t="e">
        <f>YEAR(#REF!)</f>
        <v>#REF!</v>
      </c>
      <c r="Q5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1" s="252">
        <f>YEAR(O571)</f>
        <v>2019</v>
      </c>
      <c r="S571" s="252" t="str">
        <f>IF(MONTH(O571)=1,"JANVIER",IF(MONTH(O571)=2,"FEVRIER",IF(MONTH(O571)=3,"MARS",IF(MONTH(O571)=4,"AVRIL",IF(MONTH(O571)=5,"MAI",IF(MONTH(O571)=6,"JUIN",IF(MONTH(O571)=7,"JUILLET",IF(MONTH(O571)=8,"AOUT",IF(MONTH(O571)=9,"SEPTEMBRE",IF(MONTH(O571)=10,"OCTOBRE",IF(MONTH(4)=11,"NOVEMBRE",IF(MONTH(#REF!)=12,"DECEMBRE"))))))))))))</f>
        <v>OCTOBRE</v>
      </c>
      <c r="T571" s="252" t="e">
        <f>YEAR(#REF!)</f>
        <v>#REF!</v>
      </c>
      <c r="U5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1" s="222" t="s">
        <v>27</v>
      </c>
      <c r="W571" s="222" t="s">
        <v>27</v>
      </c>
      <c r="X571" s="333"/>
      <c r="Y571" s="68"/>
      <c r="Z571" s="190"/>
      <c r="AA571" s="190"/>
      <c r="GA571" s="204"/>
    </row>
    <row r="572" spans="1:183" s="67" customFormat="1" ht="106.5" customHeight="1" x14ac:dyDescent="0.35">
      <c r="A572" s="67" t="s">
        <v>2495</v>
      </c>
      <c r="B572" s="338" t="s">
        <v>351</v>
      </c>
      <c r="C572" s="405" t="s">
        <v>50</v>
      </c>
      <c r="D572" s="406" t="s">
        <v>51</v>
      </c>
      <c r="E572" s="287" t="s">
        <v>1013</v>
      </c>
      <c r="F572" s="51" t="s">
        <v>1014</v>
      </c>
      <c r="G572" s="453">
        <v>117991.4</v>
      </c>
      <c r="H572" s="37">
        <f>SUM(J572+K572+L572+M572+N572)</f>
        <v>110679.70999999999</v>
      </c>
      <c r="I572" s="93">
        <f>(J572+K572+L572+M572)/H572</f>
        <v>0.84688512465383226</v>
      </c>
      <c r="J572" s="453">
        <v>79673.039999999994</v>
      </c>
      <c r="K572" s="453">
        <v>0</v>
      </c>
      <c r="L572" s="453">
        <v>14059.96</v>
      </c>
      <c r="M572" s="453">
        <v>0</v>
      </c>
      <c r="N572" s="453">
        <v>16946.71</v>
      </c>
      <c r="O572" s="188">
        <v>43774</v>
      </c>
      <c r="P572" s="252" t="e">
        <f>YEAR(#REF!)</f>
        <v>#REF!</v>
      </c>
      <c r="Q5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2" s="252">
        <f>YEAR(O572)</f>
        <v>2019</v>
      </c>
      <c r="S572" s="252" t="str">
        <f>IF(MONTH(O572)=1,"JANVIER",IF(MONTH(O572)=2,"FEVRIER",IF(MONTH(O572)=3,"MARS",IF(MONTH(O572)=4,"AVRIL",IF(MONTH(O572)=5,"MAI",IF(MONTH(O572)=6,"JUIN",IF(MONTH(O572)=7,"JUILLET",IF(MONTH(O572)=8,"AOUT",IF(MONTH(O572)=9,"SEPTEMBRE",IF(MONTH(O572)=10,"OCTOBRE",IF(MONTH(O572)=11,"NOVEMBRE",IF(MONTH(O572)=12,"DECEMBRE"))))))))))))</f>
        <v>NOVEMBRE</v>
      </c>
      <c r="T572" s="252" t="e">
        <f>YEAR(#REF!)</f>
        <v>#REF!</v>
      </c>
      <c r="U5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2" s="317" t="s">
        <v>27</v>
      </c>
      <c r="W572" s="317" t="s">
        <v>27</v>
      </c>
      <c r="X572" s="333"/>
      <c r="Y572" s="68"/>
      <c r="Z572" s="190"/>
      <c r="AA572" s="190"/>
      <c r="GA572" s="68"/>
    </row>
    <row r="573" spans="1:183" s="67" customFormat="1" ht="48.65" customHeight="1" x14ac:dyDescent="0.35">
      <c r="A573" s="67" t="s">
        <v>2495</v>
      </c>
      <c r="B573" s="338" t="s">
        <v>351</v>
      </c>
      <c r="C573" s="405" t="s">
        <v>50</v>
      </c>
      <c r="D573" s="406" t="s">
        <v>51</v>
      </c>
      <c r="E573" s="287" t="s">
        <v>1015</v>
      </c>
      <c r="F573" s="51" t="s">
        <v>544</v>
      </c>
      <c r="G573" s="453">
        <v>89983.6</v>
      </c>
      <c r="H573" s="37">
        <f>SUM(J573+K573+L573+M573+N573)</f>
        <v>89476.3</v>
      </c>
      <c r="I573" s="93">
        <f>(J573+K573+L573+M573)/H573</f>
        <v>0.71624787792968636</v>
      </c>
      <c r="J573" s="453">
        <v>54474.12</v>
      </c>
      <c r="K573" s="453">
        <v>8549.42</v>
      </c>
      <c r="L573" s="453">
        <v>1063.67</v>
      </c>
      <c r="M573" s="453">
        <v>0</v>
      </c>
      <c r="N573" s="453">
        <v>25389.09</v>
      </c>
      <c r="O573" s="188">
        <v>43774</v>
      </c>
      <c r="P573" s="252" t="e">
        <f>YEAR(#REF!)</f>
        <v>#REF!</v>
      </c>
      <c r="Q5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3" s="252">
        <f>YEAR(O573)</f>
        <v>2019</v>
      </c>
      <c r="S573" s="252" t="str">
        <f>IF(MONTH(O573)=1,"JANVIER",IF(MONTH(O573)=2,"FEVRIER",IF(MONTH(O573)=3,"MARS",IF(MONTH(O573)=4,"AVRIL",IF(MONTH(O573)=5,"MAI",IF(MONTH(O573)=6,"JUIN",IF(MONTH(O573)=7,"JUILLET",IF(MONTH(O573)=8,"AOUT",IF(MONTH(O573)=9,"SEPTEMBRE",IF(MONTH(O573)=10,"OCTOBRE",IF(MONTH(O573)=11,"NOVEMBRE",IF(MONTH(O573)=12,"DECEMBRE"))))))))))))</f>
        <v>NOVEMBRE</v>
      </c>
      <c r="T573" s="252" t="e">
        <f>YEAR(#REF!)</f>
        <v>#REF!</v>
      </c>
      <c r="U5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3" s="317" t="s">
        <v>27</v>
      </c>
      <c r="W573" s="317" t="s">
        <v>27</v>
      </c>
      <c r="X573" s="333"/>
      <c r="Y573" s="68"/>
      <c r="Z573" s="190"/>
      <c r="AA573" s="190"/>
      <c r="GA573" s="68"/>
    </row>
    <row r="574" spans="1:183" s="215" customFormat="1" ht="81.650000000000006" customHeight="1" x14ac:dyDescent="0.35">
      <c r="A574" s="67" t="s">
        <v>2495</v>
      </c>
      <c r="B574" s="255" t="s">
        <v>351</v>
      </c>
      <c r="C574" s="405" t="s">
        <v>50</v>
      </c>
      <c r="D574" s="406" t="s">
        <v>51</v>
      </c>
      <c r="E574" s="14" t="s">
        <v>1016</v>
      </c>
      <c r="F574" s="12" t="s">
        <v>834</v>
      </c>
      <c r="G574" s="264">
        <v>191544</v>
      </c>
      <c r="H574" s="35">
        <v>49736</v>
      </c>
      <c r="I574" s="277">
        <v>0.65100530802637935</v>
      </c>
      <c r="J574" s="264">
        <v>27521.64</v>
      </c>
      <c r="K574" s="264">
        <v>4856.76</v>
      </c>
      <c r="L574" s="264">
        <v>0</v>
      </c>
      <c r="M574" s="373">
        <v>0</v>
      </c>
      <c r="N574" s="372">
        <v>17357.599999999999</v>
      </c>
      <c r="O574" s="39">
        <v>43427</v>
      </c>
      <c r="P574" s="252" t="e">
        <f>YEAR(#REF!)</f>
        <v>#REF!</v>
      </c>
      <c r="Q5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4" s="252">
        <f>YEAR(O574)</f>
        <v>2018</v>
      </c>
      <c r="S574" s="252" t="e">
        <f>IF(MONTH(O574)=1,"JANVIER",IF(MONTH(O574)=2,"FEVRIER",IF(MONTH(O574)=3,"MARS",IF(MONTH(O574)=4,"AVRIL",IF(MONTH(O574)=5,"MAI",IF(MONTH(O574)=6,"JUIN",IF(MONTH(O574)=7,"JUILLET",IF(MONTH(O574)=8,"AOUT",IF(MONTH(O574)=9,"SEPTEMBRE",IF(MONTH(O574)=10,"OCTOBRE",IF(MONTH(4)=11,"NOVEMBRE",IF(MONTH(#REF!)=12,"DECEMBRE"))))))))))))</f>
        <v>#REF!</v>
      </c>
      <c r="T574" s="252" t="e">
        <f>YEAR(#REF!)</f>
        <v>#REF!</v>
      </c>
      <c r="U5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4" s="232" t="e">
        <f>YEAR(#REF!)</f>
        <v>#REF!</v>
      </c>
      <c r="W57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74" s="25"/>
      <c r="Y574" s="399"/>
      <c r="Z574" s="190"/>
      <c r="AA574" s="190"/>
      <c r="GA574" s="204"/>
    </row>
    <row r="575" spans="1:183" s="67" customFormat="1" ht="96.65" customHeight="1" x14ac:dyDescent="0.35">
      <c r="A575" s="67" t="s">
        <v>2495</v>
      </c>
      <c r="B575" s="282" t="s">
        <v>351</v>
      </c>
      <c r="C575" s="405" t="s">
        <v>50</v>
      </c>
      <c r="D575" s="406" t="s">
        <v>51</v>
      </c>
      <c r="E575" s="14" t="s">
        <v>1017</v>
      </c>
      <c r="F575" s="12" t="s">
        <v>1018</v>
      </c>
      <c r="G575" s="15">
        <v>48958.65</v>
      </c>
      <c r="H575" s="453">
        <f>SUM(J575+K575+L575+M575+N575)</f>
        <v>48958.65</v>
      </c>
      <c r="I575" s="93">
        <f>(J575+K575+L575+M575)/H575</f>
        <v>0.73943746406406219</v>
      </c>
      <c r="J575" s="37">
        <v>30771.58</v>
      </c>
      <c r="K575" s="37">
        <v>0</v>
      </c>
      <c r="L575" s="37">
        <v>5430.28</v>
      </c>
      <c r="M575" s="468">
        <v>0</v>
      </c>
      <c r="N575" s="468">
        <v>12756.79</v>
      </c>
      <c r="O575" s="39">
        <v>43851</v>
      </c>
      <c r="P575" s="252" t="e">
        <f>YEAR(#REF!)</f>
        <v>#REF!</v>
      </c>
      <c r="Q5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5" s="252">
        <f>YEAR(O575)</f>
        <v>2020</v>
      </c>
      <c r="S575" s="252" t="str">
        <f>IF(MONTH(O575)=1,"JANVIER",IF(MONTH(O575)=2,"FEVRIER",IF(MONTH(O575)=3,"MARS",IF(MONTH(O575)=4,"AVRIL",IF(MONTH(O575)=5,"MAI",IF(MONTH(O575)=6,"JUIN",IF(MONTH(O575)=7,"JUILLET",IF(MONTH(O575)=8,"AOUT",IF(MONTH(O575)=9,"SEPTEMBRE",IF(MONTH(O575)=10,"OCTOBRE",IF(MONTH(4)=11,"NOVEMBRE",IF(MONTH(#REF!)=12,"DECEMBRE"))))))))))))</f>
        <v>JANVIER</v>
      </c>
      <c r="T575" s="252" t="e">
        <f>YEAR(#REF!)</f>
        <v>#REF!</v>
      </c>
      <c r="U5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5" s="222" t="s">
        <v>27</v>
      </c>
      <c r="W575" s="222" t="s">
        <v>27</v>
      </c>
      <c r="X575" s="333"/>
      <c r="Y575" s="68"/>
      <c r="Z575" s="190"/>
      <c r="AA575" s="190"/>
      <c r="GA575" s="68"/>
    </row>
    <row r="576" spans="1:183" s="67" customFormat="1" ht="81.900000000000006" customHeight="1" x14ac:dyDescent="0.35">
      <c r="A576" s="67" t="s">
        <v>2495</v>
      </c>
      <c r="B576" s="255" t="s">
        <v>351</v>
      </c>
      <c r="C576" s="405" t="s">
        <v>50</v>
      </c>
      <c r="D576" s="406" t="s">
        <v>51</v>
      </c>
      <c r="E576" s="44" t="s">
        <v>1019</v>
      </c>
      <c r="F576" s="45" t="s">
        <v>1020</v>
      </c>
      <c r="G576" s="418">
        <v>541224.15</v>
      </c>
      <c r="H576" s="469">
        <v>15553.3</v>
      </c>
      <c r="I576" s="277">
        <v>0.5</v>
      </c>
      <c r="J576" s="418">
        <v>6610.15</v>
      </c>
      <c r="K576" s="418">
        <v>1166.5</v>
      </c>
      <c r="L576" s="418">
        <v>0</v>
      </c>
      <c r="M576" s="461">
        <v>0</v>
      </c>
      <c r="N576" s="470">
        <v>7776.65</v>
      </c>
      <c r="O576" s="39">
        <v>43427</v>
      </c>
      <c r="P576" s="252" t="e">
        <f>YEAR(#REF!)</f>
        <v>#REF!</v>
      </c>
      <c r="Q5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6" s="252">
        <f>YEAR(O576)</f>
        <v>2018</v>
      </c>
      <c r="S576" s="252" t="e">
        <f>IF(MONTH(O576)=1,"JANVIER",IF(MONTH(O576)=2,"FEVRIER",IF(MONTH(O576)=3,"MARS",IF(MONTH(O576)=4,"AVRIL",IF(MONTH(O576)=5,"MAI",IF(MONTH(O576)=6,"JUIN",IF(MONTH(O576)=7,"JUILLET",IF(MONTH(O576)=8,"AOUT",IF(MONTH(O576)=9,"SEPTEMBRE",IF(MONTH(O576)=10,"OCTOBRE",IF(MONTH(4)=11,"NOVEMBRE",IF(MONTH(#REF!)=12,"DECEMBRE"))))))))))))</f>
        <v>#REF!</v>
      </c>
      <c r="T576" s="252" t="e">
        <f>YEAR(#REF!)</f>
        <v>#REF!</v>
      </c>
      <c r="U5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6" s="232" t="e">
        <f>YEAR(#REF!)</f>
        <v>#REF!</v>
      </c>
      <c r="W57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76" s="205"/>
      <c r="Y576" s="399"/>
      <c r="Z576" s="190"/>
      <c r="AA576" s="190"/>
      <c r="GA576" s="68"/>
    </row>
    <row r="577" spans="1:183" s="67" customFormat="1" ht="83.15" customHeight="1" x14ac:dyDescent="0.35">
      <c r="A577" s="67" t="s">
        <v>2495</v>
      </c>
      <c r="B577" s="255" t="s">
        <v>351</v>
      </c>
      <c r="C577" s="405" t="s">
        <v>50</v>
      </c>
      <c r="D577" s="406" t="s">
        <v>51</v>
      </c>
      <c r="E577" s="261" t="s">
        <v>1021</v>
      </c>
      <c r="F577" s="205" t="s">
        <v>59</v>
      </c>
      <c r="G577" s="250">
        <v>95856.55</v>
      </c>
      <c r="H577" s="250">
        <v>93870</v>
      </c>
      <c r="I577" s="277">
        <v>0.85</v>
      </c>
      <c r="J577" s="250">
        <v>67821.070000000007</v>
      </c>
      <c r="K577" s="250">
        <v>0</v>
      </c>
      <c r="L577" s="250">
        <v>11968.43</v>
      </c>
      <c r="M577" s="250">
        <v>0</v>
      </c>
      <c r="N577" s="250">
        <v>14080.5</v>
      </c>
      <c r="O577" s="11">
        <v>43709</v>
      </c>
      <c r="P577" s="252" t="e">
        <f>YEAR(#REF!)</f>
        <v>#REF!</v>
      </c>
      <c r="Q5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7" s="252">
        <f>YEAR(O577)</f>
        <v>2019</v>
      </c>
      <c r="S577" s="252" t="str">
        <f>IF(MONTH(O577)=1,"JANVIER",IF(MONTH(O577)=2,"FEVRIER",IF(MONTH(O577)=3,"MARS",IF(MONTH(O577)=4,"AVRIL",IF(MONTH(O577)=5,"MAI",IF(MONTH(O577)=6,"JUIN",IF(MONTH(O577)=7,"JUILLET",IF(MONTH(O577)=8,"AOUT",IF(MONTH(O577)=9,"SEPTEMBRE",IF(MONTH(O577)=10,"OCTOBRE",IF(MONTH(4)=11,"NOVEMBRE",IF(MONTH(#REF!)=12,"DECEMBRE"))))))))))))</f>
        <v>SEPTEMBRE</v>
      </c>
      <c r="T577" s="252" t="e">
        <f>YEAR(#REF!)</f>
        <v>#REF!</v>
      </c>
      <c r="U5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7" s="222" t="s">
        <v>27</v>
      </c>
      <c r="W577" s="222" t="s">
        <v>27</v>
      </c>
      <c r="X577" s="253"/>
      <c r="Z577" s="190"/>
      <c r="AA577" s="190"/>
      <c r="GA577" s="68"/>
    </row>
    <row r="578" spans="1:183" s="67" customFormat="1" ht="126" customHeight="1" x14ac:dyDescent="0.35">
      <c r="A578" s="67" t="s">
        <v>2495</v>
      </c>
      <c r="B578" s="255" t="s">
        <v>351</v>
      </c>
      <c r="C578" s="405" t="s">
        <v>50</v>
      </c>
      <c r="D578" s="406" t="s">
        <v>51</v>
      </c>
      <c r="E578" s="14" t="s">
        <v>1022</v>
      </c>
      <c r="F578" s="12" t="s">
        <v>1023</v>
      </c>
      <c r="G578" s="365">
        <v>842262.84</v>
      </c>
      <c r="H578" s="250">
        <v>792288.88</v>
      </c>
      <c r="I578" s="277">
        <v>0.69978875634351956</v>
      </c>
      <c r="J578" s="250">
        <v>470428.59</v>
      </c>
      <c r="K578" s="250">
        <v>83016.81</v>
      </c>
      <c r="L578" s="250">
        <v>989.45</v>
      </c>
      <c r="M578" s="250">
        <v>0</v>
      </c>
      <c r="N578" s="250">
        <v>237854.03</v>
      </c>
      <c r="O578" s="430">
        <v>43564</v>
      </c>
      <c r="P578" s="252" t="e">
        <f>YEAR(#REF!)</f>
        <v>#REF!</v>
      </c>
      <c r="Q5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8" s="252">
        <f>YEAR(O578)</f>
        <v>2019</v>
      </c>
      <c r="S578" s="252" t="str">
        <f>IF(MONTH(O578)=1,"JANVIER",IF(MONTH(O578)=2,"FEVRIER",IF(MONTH(O578)=3,"MARS",IF(MONTH(O578)=4,"AVRIL",IF(MONTH(O578)=5,"MAI",IF(MONTH(O578)=6,"JUIN",IF(MONTH(O578)=7,"JUILLET",IF(MONTH(O578)=8,"AOUT",IF(MONTH(O578)=9,"SEPTEMBRE",IF(MONTH(O578)=10,"OCTOBRE",IF(MONTH(4)=11,"NOVEMBRE",IF(MONTH(#REF!)=12,"DECEMBRE"))))))))))))</f>
        <v>AVRIL</v>
      </c>
      <c r="T578" s="252" t="e">
        <f>YEAR(#REF!)</f>
        <v>#REF!</v>
      </c>
      <c r="U5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8" s="222" t="s">
        <v>27</v>
      </c>
      <c r="W578" s="222" t="s">
        <v>27</v>
      </c>
      <c r="X578" s="253"/>
      <c r="Y578" s="407"/>
      <c r="Z578" s="190"/>
      <c r="AA578" s="190"/>
      <c r="GA578" s="68"/>
    </row>
    <row r="579" spans="1:183" s="67" customFormat="1" ht="88.5" customHeight="1" x14ac:dyDescent="0.35">
      <c r="A579" s="67" t="s">
        <v>2495</v>
      </c>
      <c r="B579" s="255" t="s">
        <v>351</v>
      </c>
      <c r="C579" s="405" t="s">
        <v>50</v>
      </c>
      <c r="D579" s="406" t="s">
        <v>51</v>
      </c>
      <c r="E579" s="14" t="s">
        <v>1024</v>
      </c>
      <c r="F579" s="12" t="s">
        <v>1025</v>
      </c>
      <c r="G579" s="250">
        <v>93633.83</v>
      </c>
      <c r="H579" s="250">
        <v>85033.829999999987</v>
      </c>
      <c r="I579" s="277">
        <v>0.74999997059993662</v>
      </c>
      <c r="J579" s="250">
        <v>54209.06</v>
      </c>
      <c r="K579" s="250">
        <v>9566.31</v>
      </c>
      <c r="L579" s="250">
        <v>0</v>
      </c>
      <c r="M579" s="250">
        <v>0</v>
      </c>
      <c r="N579" s="250">
        <v>21258.46</v>
      </c>
      <c r="O579" s="39">
        <v>43709</v>
      </c>
      <c r="P579" s="252" t="e">
        <f>YEAR(#REF!)</f>
        <v>#REF!</v>
      </c>
      <c r="Q5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79" s="252">
        <f>YEAR(O579)</f>
        <v>2019</v>
      </c>
      <c r="S579" s="252" t="str">
        <f>IF(MONTH(O579)=1,"JANVIER",IF(MONTH(O579)=2,"FEVRIER",IF(MONTH(O579)=3,"MARS",IF(MONTH(O579)=4,"AVRIL",IF(MONTH(O579)=5,"MAI",IF(MONTH(O579)=6,"JUIN",IF(MONTH(O579)=7,"JUILLET",IF(MONTH(O579)=8,"AOUT",IF(MONTH(O579)=9,"SEPTEMBRE",IF(MONTH(O579)=10,"OCTOBRE",IF(MONTH(4)=11,"NOVEMBRE",IF(MONTH(#REF!)=12,"DECEMBRE"))))))))))))</f>
        <v>SEPTEMBRE</v>
      </c>
      <c r="T579" s="252" t="e">
        <f>YEAR(#REF!)</f>
        <v>#REF!</v>
      </c>
      <c r="U5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79" s="222" t="s">
        <v>27</v>
      </c>
      <c r="W579" s="222" t="s">
        <v>27</v>
      </c>
      <c r="X579" s="305"/>
      <c r="Z579" s="190"/>
      <c r="AA579" s="190"/>
      <c r="GA579" s="68"/>
    </row>
    <row r="580" spans="1:183" s="67" customFormat="1" ht="80.150000000000006" customHeight="1" x14ac:dyDescent="0.35">
      <c r="A580" s="67" t="s">
        <v>2495</v>
      </c>
      <c r="B580" s="255" t="s">
        <v>351</v>
      </c>
      <c r="C580" s="405" t="s">
        <v>50</v>
      </c>
      <c r="D580" s="406" t="s">
        <v>51</v>
      </c>
      <c r="E580" s="14" t="s">
        <v>1026</v>
      </c>
      <c r="F580" s="12" t="s">
        <v>1027</v>
      </c>
      <c r="G580" s="365">
        <v>161670.20000000001</v>
      </c>
      <c r="H580" s="250">
        <v>154938.20000000001</v>
      </c>
      <c r="I580" s="277">
        <v>0.74999999999999989</v>
      </c>
      <c r="J580" s="250">
        <v>89357.65</v>
      </c>
      <c r="K580" s="250">
        <v>15769</v>
      </c>
      <c r="L580" s="250">
        <v>11077</v>
      </c>
      <c r="M580" s="250">
        <v>0</v>
      </c>
      <c r="N580" s="250">
        <v>38734.550000000003</v>
      </c>
      <c r="O580" s="39">
        <v>43606</v>
      </c>
      <c r="P580" s="252" t="e">
        <f>YEAR(#REF!)</f>
        <v>#REF!</v>
      </c>
      <c r="Q5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0" s="252">
        <f>YEAR(O580)</f>
        <v>2019</v>
      </c>
      <c r="S580" s="252" t="str">
        <f>IF(MONTH(O580)=1,"JANVIER",IF(MONTH(O580)=2,"FEVRIER",IF(MONTH(O580)=3,"MARS",IF(MONTH(O580)=4,"AVRIL",IF(MONTH(O580)=5,"MAI",IF(MONTH(O580)=6,"JUIN",IF(MONTH(O580)=7,"JUILLET",IF(MONTH(O580)=8,"AOUT",IF(MONTH(O580)=9,"SEPTEMBRE",IF(MONTH(O580)=10,"OCTOBRE",IF(MONTH(4)=11,"NOVEMBRE",IF(MONTH(#REF!)=12,"DECEMBRE"))))))))))))</f>
        <v>MAI</v>
      </c>
      <c r="T580" s="252" t="e">
        <f>YEAR(#REF!)</f>
        <v>#REF!</v>
      </c>
      <c r="U5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0" s="232" t="e">
        <f>YEAR(#REF!)</f>
        <v>#REF!</v>
      </c>
      <c r="W580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80" s="25"/>
      <c r="Y580" s="407"/>
      <c r="Z580" s="190"/>
      <c r="AA580" s="190"/>
      <c r="GA580" s="68"/>
    </row>
    <row r="581" spans="1:183" s="67" customFormat="1" ht="87.9" customHeight="1" x14ac:dyDescent="0.35">
      <c r="A581" s="67" t="s">
        <v>2495</v>
      </c>
      <c r="B581" s="255" t="s">
        <v>351</v>
      </c>
      <c r="C581" s="405" t="s">
        <v>50</v>
      </c>
      <c r="D581" s="406" t="s">
        <v>51</v>
      </c>
      <c r="E581" s="14" t="s">
        <v>1028</v>
      </c>
      <c r="F581" s="12" t="s">
        <v>386</v>
      </c>
      <c r="G581" s="15">
        <v>202191</v>
      </c>
      <c r="H581" s="15">
        <v>201927</v>
      </c>
      <c r="I581" s="277">
        <v>0.64999999999999991</v>
      </c>
      <c r="J581" s="264">
        <v>111564.66</v>
      </c>
      <c r="K581" s="389">
        <v>19687.89</v>
      </c>
      <c r="L581" s="389">
        <v>0</v>
      </c>
      <c r="M581" s="250">
        <v>0</v>
      </c>
      <c r="N581" s="389">
        <v>70674.45</v>
      </c>
      <c r="O581" s="39">
        <v>43678</v>
      </c>
      <c r="P581" s="252" t="e">
        <f>YEAR(#REF!)</f>
        <v>#REF!</v>
      </c>
      <c r="Q5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1" s="252">
        <f>YEAR(O581)</f>
        <v>2019</v>
      </c>
      <c r="S581" s="252" t="str">
        <f>IF(MONTH(O581)=1,"JANVIER",IF(MONTH(O581)=2,"FEVRIER",IF(MONTH(O581)=3,"MARS",IF(MONTH(O581)=4,"AVRIL",IF(MONTH(O581)=5,"MAI",IF(MONTH(O581)=6,"JUIN",IF(MONTH(O581)=7,"JUILLET",IF(MONTH(O581)=8,"AOUT",IF(MONTH(O581)=9,"SEPTEMBRE",IF(MONTH(O581)=10,"OCTOBRE",IF(MONTH(4)=11,"NOVEMBRE",IF(MONTH(#REF!)=12,"DECEMBRE"))))))))))))</f>
        <v>AOUT</v>
      </c>
      <c r="T581" s="252" t="e">
        <f>YEAR(#REF!)</f>
        <v>#REF!</v>
      </c>
      <c r="U5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1" s="232" t="e">
        <f>YEAR(#REF!)</f>
        <v>#REF!</v>
      </c>
      <c r="W581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81" s="25"/>
      <c r="Y581" s="215"/>
      <c r="Z581" s="190"/>
      <c r="AA581" s="190"/>
      <c r="GA581" s="68"/>
    </row>
    <row r="582" spans="1:183" s="215" customFormat="1" ht="93" customHeight="1" x14ac:dyDescent="0.35">
      <c r="A582" s="67" t="s">
        <v>2495</v>
      </c>
      <c r="B582" s="338" t="s">
        <v>351</v>
      </c>
      <c r="C582" s="405" t="s">
        <v>50</v>
      </c>
      <c r="D582" s="406" t="s">
        <v>51</v>
      </c>
      <c r="E582" s="287" t="s">
        <v>1029</v>
      </c>
      <c r="F582" s="51" t="s">
        <v>1030</v>
      </c>
      <c r="G582" s="37">
        <v>9764.86</v>
      </c>
      <c r="H582" s="37">
        <f>SUM(J582+K582+L582+M582+N582)</f>
        <v>9741.35</v>
      </c>
      <c r="I582" s="93">
        <f t="shared" ref="I582:I587" si="7">(J582+K582+L582+M582)/H582</f>
        <v>0.58734569643837864</v>
      </c>
      <c r="J582" s="37">
        <v>4863.3</v>
      </c>
      <c r="K582" s="37">
        <v>858.24</v>
      </c>
      <c r="L582" s="37">
        <v>0</v>
      </c>
      <c r="M582" s="37">
        <v>0</v>
      </c>
      <c r="N582" s="37">
        <v>4019.81</v>
      </c>
      <c r="O582" s="39">
        <v>43797</v>
      </c>
      <c r="P582" s="252" t="e">
        <f>YEAR(#REF!)</f>
        <v>#REF!</v>
      </c>
      <c r="Q5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2" s="252">
        <f>YEAR(O582)</f>
        <v>2019</v>
      </c>
      <c r="S582" s="252" t="e">
        <f>IF(MONTH(O582)=1,"JANVIER",IF(MONTH(O582)=2,"FEVRIER",IF(MONTH(O582)=3,"MARS",IF(MONTH(O582)=4,"AVRIL",IF(MONTH(O582)=5,"MAI",IF(MONTH(O582)=6,"JUIN",IF(MONTH(O582)=7,"JUILLET",IF(MONTH(O582)=8,"AOUT",IF(MONTH(O582)=9,"SEPTEMBRE",IF(MONTH(O582)=10,"OCTOBRE",IF(MONTH(4)=11,"NOVEMBRE",IF(MONTH(#REF!)=12,"DECEMBRE"))))))))))))</f>
        <v>#REF!</v>
      </c>
      <c r="T582" s="252" t="e">
        <f>YEAR(#REF!)</f>
        <v>#REF!</v>
      </c>
      <c r="U5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2" s="222" t="s">
        <v>27</v>
      </c>
      <c r="W582" s="222" t="s">
        <v>27</v>
      </c>
      <c r="X582" s="333"/>
      <c r="Y582" s="68"/>
      <c r="Z582" s="190"/>
      <c r="AA582" s="190"/>
      <c r="GA582" s="204"/>
    </row>
    <row r="583" spans="1:183" s="67" customFormat="1" ht="68.400000000000006" customHeight="1" x14ac:dyDescent="0.35">
      <c r="A583" s="67" t="s">
        <v>2495</v>
      </c>
      <c r="B583" s="338" t="s">
        <v>351</v>
      </c>
      <c r="C583" s="405" t="s">
        <v>50</v>
      </c>
      <c r="D583" s="406" t="s">
        <v>51</v>
      </c>
      <c r="E583" s="287" t="s">
        <v>1031</v>
      </c>
      <c r="F583" s="51" t="s">
        <v>1032</v>
      </c>
      <c r="G583" s="37">
        <v>6895</v>
      </c>
      <c r="H583" s="37">
        <f>SUM(J583+K583+L583+M583+N583)</f>
        <v>6895</v>
      </c>
      <c r="I583" s="93">
        <f t="shared" si="7"/>
        <v>0.65</v>
      </c>
      <c r="J583" s="37">
        <v>3809.48</v>
      </c>
      <c r="K583" s="37">
        <v>672.27</v>
      </c>
      <c r="L583" s="37">
        <v>0</v>
      </c>
      <c r="M583" s="37">
        <v>0</v>
      </c>
      <c r="N583" s="37">
        <v>2413.25</v>
      </c>
      <c r="O583" s="39">
        <v>43774</v>
      </c>
      <c r="P583" s="252" t="e">
        <f>YEAR(#REF!)</f>
        <v>#REF!</v>
      </c>
      <c r="Q5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3" s="252">
        <f>YEAR(O583)</f>
        <v>2019</v>
      </c>
      <c r="S583" s="252" t="str">
        <f>IF(MONTH(O583)=1,"JANVIER",IF(MONTH(O583)=2,"FEVRIER",IF(MONTH(O583)=3,"MARS",IF(MONTH(O583)=4,"AVRIL",IF(MONTH(O583)=5,"MAI",IF(MONTH(O583)=6,"JUIN",IF(MONTH(O583)=7,"JUILLET",IF(MONTH(O583)=8,"AOUT",IF(MONTH(O583)=9,"SEPTEMBRE",IF(MONTH(O583)=10,"OCTOBRE",IF(MONTH(O583)=11,"NOVEMBRE",IF(MONTH(O583)=12,"DECEMBRE"))))))))))))</f>
        <v>NOVEMBRE</v>
      </c>
      <c r="T583" s="252" t="e">
        <f>YEAR(#REF!)</f>
        <v>#REF!</v>
      </c>
      <c r="U5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3" s="317" t="s">
        <v>27</v>
      </c>
      <c r="W583" s="317" t="s">
        <v>27</v>
      </c>
      <c r="X583" s="333"/>
      <c r="Y583" s="68"/>
      <c r="Z583" s="190"/>
      <c r="AA583" s="190"/>
      <c r="GA583" s="68"/>
    </row>
    <row r="584" spans="1:183" s="67" customFormat="1" ht="78" customHeight="1" x14ac:dyDescent="0.35">
      <c r="A584" s="67" t="s">
        <v>2495</v>
      </c>
      <c r="B584" s="255" t="s">
        <v>351</v>
      </c>
      <c r="C584" s="405" t="s">
        <v>50</v>
      </c>
      <c r="D584" s="406" t="s">
        <v>51</v>
      </c>
      <c r="E584" s="14" t="s">
        <v>1033</v>
      </c>
      <c r="F584" s="12" t="s">
        <v>1034</v>
      </c>
      <c r="G584" s="250">
        <v>28780.91</v>
      </c>
      <c r="H584" s="250">
        <f>J584+K584+L584+M584+N584</f>
        <v>28533.66</v>
      </c>
      <c r="I584" s="277">
        <f t="shared" si="7"/>
        <v>0.75000017523163875</v>
      </c>
      <c r="J584" s="250">
        <v>18190.21</v>
      </c>
      <c r="K584" s="250">
        <v>0</v>
      </c>
      <c r="L584" s="250">
        <v>3210.04</v>
      </c>
      <c r="M584" s="250">
        <v>0</v>
      </c>
      <c r="N584" s="250">
        <v>7133.41</v>
      </c>
      <c r="O584" s="39">
        <v>43742</v>
      </c>
      <c r="P584" s="252" t="e">
        <f>YEAR(#REF!)</f>
        <v>#REF!</v>
      </c>
      <c r="Q5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4" s="252">
        <f>YEAR(O584)</f>
        <v>2019</v>
      </c>
      <c r="S584" s="252" t="str">
        <f>IF(MONTH(O584)=1,"JANVIER",IF(MONTH(O584)=2,"FEVRIER",IF(MONTH(O584)=3,"MARS",IF(MONTH(O584)=4,"AVRIL",IF(MONTH(O584)=5,"MAI",IF(MONTH(O584)=6,"JUIN",IF(MONTH(O584)=7,"JUILLET",IF(MONTH(O584)=8,"AOUT",IF(MONTH(O584)=9,"SEPTEMBRE",IF(MONTH(O584)=10,"OCTOBRE",IF(MONTH(O584)=11,"NOVEMBRE",IF(MONTH(O584)=12,"DECEMBRE"))))))))))))</f>
        <v>OCTOBRE</v>
      </c>
      <c r="T584" s="252" t="e">
        <f>YEAR(#REF!)</f>
        <v>#REF!</v>
      </c>
      <c r="U5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4" s="222" t="s">
        <v>27</v>
      </c>
      <c r="W584" s="222" t="s">
        <v>27</v>
      </c>
      <c r="X584" s="333"/>
      <c r="Y584" s="68"/>
      <c r="Z584" s="190"/>
      <c r="AA584" s="190"/>
      <c r="GA584" s="68"/>
    </row>
    <row r="585" spans="1:183" s="67" customFormat="1" ht="48.65" customHeight="1" x14ac:dyDescent="0.35">
      <c r="A585" s="67" t="s">
        <v>2495</v>
      </c>
      <c r="B585" s="255" t="s">
        <v>351</v>
      </c>
      <c r="C585" s="405" t="s">
        <v>50</v>
      </c>
      <c r="D585" s="406" t="s">
        <v>51</v>
      </c>
      <c r="E585" s="14" t="s">
        <v>1035</v>
      </c>
      <c r="F585" s="12" t="s">
        <v>1023</v>
      </c>
      <c r="G585" s="250">
        <v>108410</v>
      </c>
      <c r="H585" s="250">
        <f>J585+K585+L585+M585+N585</f>
        <v>108410</v>
      </c>
      <c r="I585" s="277">
        <f t="shared" si="7"/>
        <v>0.75</v>
      </c>
      <c r="J585" s="250">
        <v>69111.37</v>
      </c>
      <c r="K585" s="250">
        <v>12196.13</v>
      </c>
      <c r="L585" s="250">
        <v>0</v>
      </c>
      <c r="M585" s="250">
        <v>0</v>
      </c>
      <c r="N585" s="250">
        <v>27102.5</v>
      </c>
      <c r="O585" s="39">
        <v>43742</v>
      </c>
      <c r="P585" s="252" t="e">
        <f>YEAR(#REF!)</f>
        <v>#REF!</v>
      </c>
      <c r="Q5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5" s="252">
        <f>YEAR(O585)</f>
        <v>2019</v>
      </c>
      <c r="S585" s="252" t="str">
        <f>IF(MONTH(O585)=1,"JANVIER",IF(MONTH(O585)=2,"FEVRIER",IF(MONTH(O585)=3,"MARS",IF(MONTH(O585)=4,"AVRIL",IF(MONTH(O585)=5,"MAI",IF(MONTH(O585)=6,"JUIN",IF(MONTH(O585)=7,"JUILLET",IF(MONTH(O585)=8,"AOUT",IF(MONTH(O585)=9,"SEPTEMBRE",IF(MONTH(O585)=10,"OCTOBRE",IF(MONTH(4)=11,"NOVEMBRE",IF(MONTH(#REF!)=12,"DECEMBRE"))))))))))))</f>
        <v>OCTOBRE</v>
      </c>
      <c r="T585" s="252" t="e">
        <f>YEAR(#REF!)</f>
        <v>#REF!</v>
      </c>
      <c r="U5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5" s="222" t="s">
        <v>27</v>
      </c>
      <c r="W585" s="222" t="s">
        <v>27</v>
      </c>
      <c r="X585" s="333"/>
      <c r="Y585" s="68"/>
      <c r="Z585" s="190"/>
      <c r="AA585" s="190"/>
      <c r="GA585" s="68"/>
    </row>
    <row r="586" spans="1:183" s="67" customFormat="1" ht="84" customHeight="1" x14ac:dyDescent="0.35">
      <c r="A586" s="67" t="s">
        <v>2495</v>
      </c>
      <c r="B586" s="342" t="s">
        <v>351</v>
      </c>
      <c r="C586" s="405" t="s">
        <v>50</v>
      </c>
      <c r="D586" s="406" t="s">
        <v>51</v>
      </c>
      <c r="E586" s="287" t="s">
        <v>1036</v>
      </c>
      <c r="F586" s="51" t="s">
        <v>1037</v>
      </c>
      <c r="G586" s="290">
        <v>66157.75</v>
      </c>
      <c r="H586" s="37">
        <f>SUM(J586+K586+L586+M586+N586)</f>
        <v>65657.75</v>
      </c>
      <c r="I586" s="93">
        <f t="shared" si="7"/>
        <v>0.65000582566414478</v>
      </c>
      <c r="J586" s="37">
        <v>25774.55</v>
      </c>
      <c r="K586" s="37">
        <v>0</v>
      </c>
      <c r="L586" s="37">
        <v>4548.45</v>
      </c>
      <c r="M586" s="37">
        <v>12354.92</v>
      </c>
      <c r="N586" s="37">
        <v>22979.83</v>
      </c>
      <c r="O586" s="309">
        <v>43797</v>
      </c>
      <c r="P586" s="252" t="e">
        <f>YEAR(#REF!)</f>
        <v>#REF!</v>
      </c>
      <c r="Q5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6" s="252">
        <f>YEAR(O586)</f>
        <v>2019</v>
      </c>
      <c r="S586" s="252" t="e">
        <f>IF(MONTH(O586)=1,"JANVIER",IF(MONTH(O586)=2,"FEVRIER",IF(MONTH(O586)=3,"MARS",IF(MONTH(O586)=4,"AVRIL",IF(MONTH(O586)=5,"MAI",IF(MONTH(O586)=6,"JUIN",IF(MONTH(O586)=7,"JUILLET",IF(MONTH(O586)=8,"AOUT",IF(MONTH(O586)=9,"SEPTEMBRE",IF(MONTH(O586)=10,"OCTOBRE",IF(MONTH(4)=11,"NOVEMBRE",IF(MONTH(#REF!)=12,"DECEMBRE"))))))))))))</f>
        <v>#REF!</v>
      </c>
      <c r="T586" s="252" t="e">
        <f>YEAR(#REF!)</f>
        <v>#REF!</v>
      </c>
      <c r="U5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6" s="222" t="s">
        <v>27</v>
      </c>
      <c r="W586" s="222" t="s">
        <v>27</v>
      </c>
      <c r="X586" s="333"/>
      <c r="Y586" s="68"/>
      <c r="Z586" s="190"/>
      <c r="AA586" s="190"/>
      <c r="GA586" s="68"/>
    </row>
    <row r="587" spans="1:183" s="67" customFormat="1" ht="65.150000000000006" customHeight="1" x14ac:dyDescent="0.35">
      <c r="A587" s="67" t="s">
        <v>2495</v>
      </c>
      <c r="B587" s="282" t="s">
        <v>351</v>
      </c>
      <c r="C587" s="405" t="s">
        <v>50</v>
      </c>
      <c r="D587" s="406" t="s">
        <v>51</v>
      </c>
      <c r="E587" s="44" t="s">
        <v>1038</v>
      </c>
      <c r="F587" s="45" t="s">
        <v>1039</v>
      </c>
      <c r="G587" s="434">
        <v>21662.81</v>
      </c>
      <c r="H587" s="319">
        <f>SUM(J587+K587+L587+M587+N587)</f>
        <v>21662.81</v>
      </c>
      <c r="I587" s="93">
        <f t="shared" si="7"/>
        <v>0.75000011540515743</v>
      </c>
      <c r="J587" s="319">
        <v>13810.04</v>
      </c>
      <c r="K587" s="319">
        <v>2437.0700000000002</v>
      </c>
      <c r="L587" s="319">
        <v>0</v>
      </c>
      <c r="M587" s="319">
        <v>0</v>
      </c>
      <c r="N587" s="319">
        <v>5415.7</v>
      </c>
      <c r="O587" s="309">
        <v>43851</v>
      </c>
      <c r="P587" s="252" t="e">
        <f>YEAR(#REF!)</f>
        <v>#REF!</v>
      </c>
      <c r="Q5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7" s="252">
        <f>YEAR(O587)</f>
        <v>2020</v>
      </c>
      <c r="S587" s="252" t="str">
        <f>IF(MONTH(O587)=1,"JANVIER",IF(MONTH(O587)=2,"FEVRIER",IF(MONTH(O587)=3,"MARS",IF(MONTH(O587)=4,"AVRIL",IF(MONTH(O587)=5,"MAI",IF(MONTH(O587)=6,"JUIN",IF(MONTH(O587)=7,"JUILLET",IF(MONTH(O587)=8,"AOUT",IF(MONTH(O587)=9,"SEPTEMBRE",IF(MONTH(O587)=10,"OCTOBRE",IF(MONTH(4)=11,"NOVEMBRE",IF(MONTH(#REF!)=12,"DECEMBRE"))))))))))))</f>
        <v>JANVIER</v>
      </c>
      <c r="T587" s="252" t="e">
        <f>YEAR(#REF!)</f>
        <v>#REF!</v>
      </c>
      <c r="U5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7" s="317" t="s">
        <v>27</v>
      </c>
      <c r="W587" s="317" t="s">
        <v>27</v>
      </c>
      <c r="X587" s="181"/>
      <c r="Y587" s="68"/>
      <c r="Z587" s="190"/>
      <c r="AA587" s="190"/>
      <c r="GA587" s="68"/>
    </row>
    <row r="588" spans="1:183" s="67" customFormat="1" ht="73.5" customHeight="1" x14ac:dyDescent="0.35">
      <c r="A588" s="67" t="s">
        <v>2495</v>
      </c>
      <c r="B588" s="255" t="s">
        <v>351</v>
      </c>
      <c r="C588" s="405" t="s">
        <v>50</v>
      </c>
      <c r="D588" s="406" t="s">
        <v>51</v>
      </c>
      <c r="E588" s="261" t="s">
        <v>1040</v>
      </c>
      <c r="F588" s="25" t="s">
        <v>1041</v>
      </c>
      <c r="G588" s="250">
        <v>72250</v>
      </c>
      <c r="H588" s="250">
        <v>53600</v>
      </c>
      <c r="I588" s="277">
        <v>0.65</v>
      </c>
      <c r="J588" s="250">
        <v>29962.5</v>
      </c>
      <c r="K588" s="250">
        <v>5287.5</v>
      </c>
      <c r="L588" s="250">
        <v>0</v>
      </c>
      <c r="M588" s="250">
        <v>0</v>
      </c>
      <c r="N588" s="250">
        <v>18350</v>
      </c>
      <c r="O588" s="419">
        <v>43641</v>
      </c>
      <c r="P588" s="252" t="e">
        <f>YEAR(#REF!)</f>
        <v>#REF!</v>
      </c>
      <c r="Q5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8" s="252">
        <f>YEAR(O588)</f>
        <v>2019</v>
      </c>
      <c r="S588" s="252" t="str">
        <f>IF(MONTH(O588)=1,"JANVIER",IF(MONTH(O588)=2,"FEVRIER",IF(MONTH(O588)=3,"MARS",IF(MONTH(O588)=4,"AVRIL",IF(MONTH(O588)=5,"MAI",IF(MONTH(O588)=6,"JUIN",IF(MONTH(O588)=7,"JUILLET",IF(MONTH(O588)=8,"AOUT",IF(MONTH(O588)=9,"SEPTEMBRE",IF(MONTH(O588)=10,"OCTOBRE",IF(MONTH(4)=11,"NOVEMBRE",IF(MONTH(#REF!)=12,"DECEMBRE"))))))))))))</f>
        <v>JUIN</v>
      </c>
      <c r="T588" s="252" t="e">
        <f>YEAR(#REF!)</f>
        <v>#REF!</v>
      </c>
      <c r="U5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8" s="222" t="s">
        <v>27</v>
      </c>
      <c r="W588" s="222" t="s">
        <v>27</v>
      </c>
      <c r="X588" s="25"/>
      <c r="Y588" s="407"/>
      <c r="Z588" s="190"/>
      <c r="AA588" s="190"/>
      <c r="GA588" s="68"/>
    </row>
    <row r="589" spans="1:183" s="67" customFormat="1" ht="69.650000000000006" customHeight="1" x14ac:dyDescent="0.35">
      <c r="A589" s="67" t="s">
        <v>2495</v>
      </c>
      <c r="B589" s="255" t="s">
        <v>351</v>
      </c>
      <c r="C589" s="405" t="s">
        <v>50</v>
      </c>
      <c r="D589" s="406" t="s">
        <v>51</v>
      </c>
      <c r="E589" s="411" t="s">
        <v>1042</v>
      </c>
      <c r="F589" s="205" t="s">
        <v>561</v>
      </c>
      <c r="G589" s="318">
        <v>3927</v>
      </c>
      <c r="H589" s="318">
        <v>3926.9999999999995</v>
      </c>
      <c r="I589" s="277">
        <v>0.65</v>
      </c>
      <c r="J589" s="318">
        <v>2169.66</v>
      </c>
      <c r="K589" s="318">
        <v>382.89</v>
      </c>
      <c r="L589" s="318">
        <v>0</v>
      </c>
      <c r="M589" s="318">
        <v>0</v>
      </c>
      <c r="N589" s="318">
        <v>1374.45</v>
      </c>
      <c r="O589" s="430">
        <v>43641</v>
      </c>
      <c r="P589" s="252" t="e">
        <f>YEAR(#REF!)</f>
        <v>#REF!</v>
      </c>
      <c r="Q5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89" s="252">
        <f>YEAR(O589)</f>
        <v>2019</v>
      </c>
      <c r="S589" s="252" t="str">
        <f>IF(MONTH(O589)=1,"JANVIER",IF(MONTH(O589)=2,"FEVRIER",IF(MONTH(O589)=3,"MARS",IF(MONTH(O589)=4,"AVRIL",IF(MONTH(O589)=5,"MAI",IF(MONTH(O589)=6,"JUIN",IF(MONTH(O589)=7,"JUILLET",IF(MONTH(O589)=8,"AOUT",IF(MONTH(O589)=9,"SEPTEMBRE",IF(MONTH(O589)=10,"OCTOBRE",IF(MONTH(4)=11,"NOVEMBRE",IF(MONTH(#REF!)=12,"DECEMBRE"))))))))))))</f>
        <v>JUIN</v>
      </c>
      <c r="T589" s="252" t="e">
        <f>YEAR(#REF!)</f>
        <v>#REF!</v>
      </c>
      <c r="U5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89" s="222" t="s">
        <v>27</v>
      </c>
      <c r="W589" s="222" t="s">
        <v>27</v>
      </c>
      <c r="X589" s="205"/>
      <c r="Y589" s="407"/>
      <c r="Z589" s="190"/>
      <c r="AA589" s="190"/>
      <c r="GA589" s="68"/>
    </row>
    <row r="590" spans="1:183" s="67" customFormat="1" ht="77.400000000000006" customHeight="1" x14ac:dyDescent="0.35">
      <c r="A590" s="67" t="s">
        <v>2495</v>
      </c>
      <c r="B590" s="355" t="s">
        <v>351</v>
      </c>
      <c r="C590" s="306" t="s">
        <v>50</v>
      </c>
      <c r="D590" s="397" t="s">
        <v>51</v>
      </c>
      <c r="E590" s="367" t="s">
        <v>1043</v>
      </c>
      <c r="F590" s="471" t="s">
        <v>1044</v>
      </c>
      <c r="G590" s="472">
        <v>58618.95</v>
      </c>
      <c r="H590" s="316">
        <f>J590+K590+L590+M590+N590</f>
        <v>58618.95</v>
      </c>
      <c r="I590" s="93">
        <f>(J590+K590+L590+M590)/H590</f>
        <v>0.49999991470335109</v>
      </c>
      <c r="J590" s="316">
        <v>24913.040000000001</v>
      </c>
      <c r="K590" s="316">
        <v>0</v>
      </c>
      <c r="L590" s="28">
        <v>4396.43</v>
      </c>
      <c r="M590" s="316">
        <v>0</v>
      </c>
      <c r="N590" s="316">
        <v>29309.48</v>
      </c>
      <c r="O590" s="48">
        <v>44014</v>
      </c>
      <c r="P590" s="252" t="e">
        <f>YEAR(#REF!)</f>
        <v>#REF!</v>
      </c>
      <c r="Q5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0" s="252">
        <f>YEAR(O590)</f>
        <v>2020</v>
      </c>
      <c r="S590" s="252" t="str">
        <f>IF(MONTH(O590)=1,"JANVIER",IF(MONTH(O590)=2,"FEVRIER",IF(MONTH(O590)=3,"MARS",IF(MONTH(O590)=4,"AVRIL",IF(MONTH(O590)=5,"MAI",IF(MONTH(O590)=6,"JUIN",IF(MONTH(O590)=7,"JUILLET",IF(MONTH(O590)=8,"AOUT",IF(MONTH(O590)=9,"SEPTEMBRE",IF(MONTH(O590)=10,"OCTOBRE",IF(MONTH(4)=11,"NOVEMBRE",IF(MONTH(#REF!)=12,"DECEMBRE"))))))))))))</f>
        <v>JUILLET</v>
      </c>
      <c r="T590" s="252" t="e">
        <f>YEAR(#REF!)</f>
        <v>#REF!</v>
      </c>
      <c r="U5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0" s="222" t="s">
        <v>27</v>
      </c>
      <c r="W590" s="222" t="s">
        <v>27</v>
      </c>
      <c r="X590" s="181"/>
      <c r="Z590" s="190"/>
      <c r="AA590" s="190"/>
      <c r="GA590" s="68"/>
    </row>
    <row r="591" spans="1:183" s="67" customFormat="1" ht="74.400000000000006" customHeight="1" x14ac:dyDescent="0.35">
      <c r="A591" s="67" t="s">
        <v>2495</v>
      </c>
      <c r="B591" s="355" t="s">
        <v>351</v>
      </c>
      <c r="C591" s="306" t="s">
        <v>50</v>
      </c>
      <c r="D591" s="397" t="s">
        <v>51</v>
      </c>
      <c r="E591" s="367" t="s">
        <v>1045</v>
      </c>
      <c r="F591" s="471" t="s">
        <v>426</v>
      </c>
      <c r="G591" s="472">
        <v>39799.15</v>
      </c>
      <c r="H591" s="316">
        <f>J591+K591+L591+M591+N591</f>
        <v>25855.8</v>
      </c>
      <c r="I591" s="93">
        <f>(J591+K591+L591+M591)/H591</f>
        <v>0.50483450521739803</v>
      </c>
      <c r="J591" s="316">
        <v>11094.96</v>
      </c>
      <c r="K591" s="316">
        <v>0</v>
      </c>
      <c r="L591" s="28">
        <v>1957.94</v>
      </c>
      <c r="M591" s="316">
        <v>0</v>
      </c>
      <c r="N591" s="316">
        <v>12802.9</v>
      </c>
      <c r="O591" s="48">
        <v>44014</v>
      </c>
      <c r="P591" s="252" t="e">
        <f>YEAR(#REF!)</f>
        <v>#REF!</v>
      </c>
      <c r="Q5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1" s="252">
        <f>YEAR(O591)</f>
        <v>2020</v>
      </c>
      <c r="S591" s="252" t="str">
        <f>IF(MONTH(O591)=1,"JANVIER",IF(MONTH(O591)=2,"FEVRIER",IF(MONTH(O591)=3,"MARS",IF(MONTH(O591)=4,"AVRIL",IF(MONTH(O591)=5,"MAI",IF(MONTH(O591)=6,"JUIN",IF(MONTH(O591)=7,"JUILLET",IF(MONTH(O591)=8,"AOUT",IF(MONTH(O591)=9,"SEPTEMBRE",IF(MONTH(O591)=10,"OCTOBRE",IF(MONTH(4)=11,"NOVEMBRE",IF(MONTH(#REF!)=12,"DECEMBRE"))))))))))))</f>
        <v>JUILLET</v>
      </c>
      <c r="T591" s="252" t="e">
        <f>YEAR(#REF!)</f>
        <v>#REF!</v>
      </c>
      <c r="U5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1" s="222" t="s">
        <v>27</v>
      </c>
      <c r="W591" s="222" t="s">
        <v>27</v>
      </c>
      <c r="X591" s="181"/>
      <c r="Z591" s="190"/>
      <c r="AA591" s="190"/>
      <c r="GA591" s="68"/>
    </row>
    <row r="592" spans="1:183" s="67" customFormat="1" ht="94.5" customHeight="1" x14ac:dyDescent="0.35">
      <c r="A592" s="67" t="s">
        <v>2495</v>
      </c>
      <c r="B592" s="355" t="s">
        <v>351</v>
      </c>
      <c r="C592" s="306" t="s">
        <v>50</v>
      </c>
      <c r="D592" s="397" t="s">
        <v>51</v>
      </c>
      <c r="E592" s="474" t="s">
        <v>1046</v>
      </c>
      <c r="F592" s="475" t="s">
        <v>1047</v>
      </c>
      <c r="G592" s="398">
        <v>84927</v>
      </c>
      <c r="H592" s="290">
        <f>J592+K592+L592+M592+N592</f>
        <v>80737.98000000001</v>
      </c>
      <c r="I592" s="93">
        <f>(J592+K592+L592+M592)/H592</f>
        <v>0.69335014326590771</v>
      </c>
      <c r="J592" s="290">
        <v>47582.73</v>
      </c>
      <c r="K592" s="290">
        <v>0</v>
      </c>
      <c r="L592" s="26">
        <v>8396.9599999999991</v>
      </c>
      <c r="M592" s="290">
        <v>0</v>
      </c>
      <c r="N592" s="290">
        <v>24758.29</v>
      </c>
      <c r="O592" s="38">
        <v>44014</v>
      </c>
      <c r="P592" s="252" t="e">
        <f>YEAR(#REF!)</f>
        <v>#REF!</v>
      </c>
      <c r="Q5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2" s="252">
        <f>YEAR(O592)</f>
        <v>2020</v>
      </c>
      <c r="S592" s="252" t="str">
        <f>IF(MONTH(O592)=1,"JANVIER",IF(MONTH(O592)=2,"FEVRIER",IF(MONTH(O592)=3,"MARS",IF(MONTH(O592)=4,"AVRIL",IF(MONTH(O592)=5,"MAI",IF(MONTH(O592)=6,"JUIN",IF(MONTH(O592)=7,"JUILLET",IF(MONTH(O592)=8,"AOUT",IF(MONTH(O592)=9,"SEPTEMBRE",IF(MONTH(O592)=10,"OCTOBRE",IF(MONTH(4)=11,"NOVEMBRE",IF(MONTH(#REF!)=12,"DECEMBRE"))))))))))))</f>
        <v>JUILLET</v>
      </c>
      <c r="T592" s="252" t="e">
        <f>YEAR(#REF!)</f>
        <v>#REF!</v>
      </c>
      <c r="U5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2" s="222" t="s">
        <v>27</v>
      </c>
      <c r="W592" s="222" t="s">
        <v>27</v>
      </c>
      <c r="X592" s="333"/>
      <c r="Z592" s="190"/>
      <c r="AA592" s="190"/>
      <c r="GA592" s="68"/>
    </row>
    <row r="593" spans="1:183" s="67" customFormat="1" ht="107.15" customHeight="1" x14ac:dyDescent="0.35">
      <c r="A593" s="67" t="s">
        <v>2495</v>
      </c>
      <c r="B593" s="255" t="s">
        <v>351</v>
      </c>
      <c r="C593" s="405" t="s">
        <v>50</v>
      </c>
      <c r="D593" s="406" t="s">
        <v>51</v>
      </c>
      <c r="E593" s="14" t="s">
        <v>1048</v>
      </c>
      <c r="F593" s="12" t="s">
        <v>445</v>
      </c>
      <c r="G593" s="15">
        <v>349479.43</v>
      </c>
      <c r="H593" s="15">
        <v>198206.56</v>
      </c>
      <c r="I593" s="277">
        <v>0.5</v>
      </c>
      <c r="J593" s="389">
        <v>84237.78</v>
      </c>
      <c r="K593" s="389">
        <v>14865.5</v>
      </c>
      <c r="L593" s="389">
        <v>0</v>
      </c>
      <c r="M593" s="250">
        <v>0</v>
      </c>
      <c r="N593" s="389">
        <v>99103.28</v>
      </c>
      <c r="O593" s="39">
        <v>43678</v>
      </c>
      <c r="P593" s="252" t="e">
        <f>YEAR(#REF!)</f>
        <v>#REF!</v>
      </c>
      <c r="Q5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3" s="252">
        <f>YEAR(O593)</f>
        <v>2019</v>
      </c>
      <c r="S593" s="252" t="str">
        <f>IF(MONTH(O593)=1,"JANVIER",IF(MONTH(O593)=2,"FEVRIER",IF(MONTH(O593)=3,"MARS",IF(MONTH(O593)=4,"AVRIL",IF(MONTH(O593)=5,"MAI",IF(MONTH(O593)=6,"JUIN",IF(MONTH(O593)=7,"JUILLET",IF(MONTH(O593)=8,"AOUT",IF(MONTH(O593)=9,"SEPTEMBRE",IF(MONTH(O593)=10,"OCTOBRE",IF(MONTH(4)=11,"NOVEMBRE",IF(MONTH(#REF!)=12,"DECEMBRE"))))))))))))</f>
        <v>AOUT</v>
      </c>
      <c r="T593" s="252" t="e">
        <f>YEAR(#REF!)</f>
        <v>#REF!</v>
      </c>
      <c r="U5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3" s="232" t="e">
        <f>YEAR(#REF!)</f>
        <v>#REF!</v>
      </c>
      <c r="W593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93" s="25"/>
      <c r="Y593" s="215"/>
      <c r="Z593" s="190"/>
      <c r="AA593" s="190"/>
      <c r="GA593" s="68"/>
    </row>
    <row r="594" spans="1:183" s="67" customFormat="1" ht="108.65" customHeight="1" x14ac:dyDescent="0.35">
      <c r="A594" s="67" t="s">
        <v>2495</v>
      </c>
      <c r="B594" s="255" t="s">
        <v>351</v>
      </c>
      <c r="C594" s="405" t="s">
        <v>50</v>
      </c>
      <c r="D594" s="406" t="s">
        <v>51</v>
      </c>
      <c r="E594" s="14" t="s">
        <v>1049</v>
      </c>
      <c r="F594" s="12" t="s">
        <v>441</v>
      </c>
      <c r="G594" s="250">
        <v>215155.37</v>
      </c>
      <c r="H594" s="250">
        <f>J594+K594+L594+M594+N594</f>
        <v>55024.7</v>
      </c>
      <c r="I594" s="277">
        <f t="shared" ref="I594:I603" si="8">(J594+K594+L594+M594)/H594</f>
        <v>0.50000000000000011</v>
      </c>
      <c r="J594" s="250">
        <v>23385.49</v>
      </c>
      <c r="K594" s="250">
        <v>4126.8599999999997</v>
      </c>
      <c r="L594" s="250">
        <v>0</v>
      </c>
      <c r="M594" s="250">
        <v>0</v>
      </c>
      <c r="N594" s="250">
        <v>27512.35</v>
      </c>
      <c r="O594" s="39">
        <v>43742</v>
      </c>
      <c r="P594" s="252" t="e">
        <f>YEAR(#REF!)</f>
        <v>#REF!</v>
      </c>
      <c r="Q5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4" s="252">
        <f>YEAR(O594)</f>
        <v>2019</v>
      </c>
      <c r="S594" s="252" t="str">
        <f>IF(MONTH(O594)=1,"JANVIER",IF(MONTH(O594)=2,"FEVRIER",IF(MONTH(O594)=3,"MARS",IF(MONTH(O594)=4,"AVRIL",IF(MONTH(O594)=5,"MAI",IF(MONTH(O594)=6,"JUIN",IF(MONTH(O594)=7,"JUILLET",IF(MONTH(O594)=8,"AOUT",IF(MONTH(O594)=9,"SEPTEMBRE",IF(MONTH(O594)=10,"OCTOBRE",IF(MONTH(4)=11,"NOVEMBRE",IF(MONTH(#REF!)=12,"DECEMBRE"))))))))))))</f>
        <v>OCTOBRE</v>
      </c>
      <c r="T594" s="252" t="e">
        <f>YEAR(#REF!)</f>
        <v>#REF!</v>
      </c>
      <c r="U5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4" s="252" t="e">
        <f>YEAR(#REF!)</f>
        <v>#REF!</v>
      </c>
      <c r="W5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594" s="333"/>
      <c r="Y594" s="68"/>
      <c r="Z594" s="190"/>
      <c r="AA594" s="190"/>
      <c r="GA594" s="68"/>
    </row>
    <row r="595" spans="1:183" s="67" customFormat="1" ht="100.5" customHeight="1" x14ac:dyDescent="0.35">
      <c r="A595" s="67" t="s">
        <v>2495</v>
      </c>
      <c r="B595" s="355" t="s">
        <v>351</v>
      </c>
      <c r="C595" s="306" t="s">
        <v>50</v>
      </c>
      <c r="D595" s="397" t="s">
        <v>51</v>
      </c>
      <c r="E595" s="306" t="s">
        <v>1050</v>
      </c>
      <c r="F595" s="331" t="s">
        <v>1051</v>
      </c>
      <c r="G595" s="37">
        <v>106100</v>
      </c>
      <c r="H595" s="290">
        <f>J595+K595+L595+M595+N595</f>
        <v>70196</v>
      </c>
      <c r="I595" s="93">
        <f t="shared" si="8"/>
        <v>0.65071229129864949</v>
      </c>
      <c r="J595" s="37">
        <v>38825.79</v>
      </c>
      <c r="K595" s="37">
        <v>0</v>
      </c>
      <c r="L595" s="37">
        <v>6851.61</v>
      </c>
      <c r="M595" s="37">
        <v>0</v>
      </c>
      <c r="N595" s="37">
        <v>24518.6</v>
      </c>
      <c r="O595" s="38">
        <v>44014</v>
      </c>
      <c r="P595" s="252" t="e">
        <f>YEAR(#REF!)</f>
        <v>#REF!</v>
      </c>
      <c r="Q5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5" s="252">
        <f>YEAR(O595)</f>
        <v>2020</v>
      </c>
      <c r="S595" s="252" t="str">
        <f>IF(MONTH(O595)=1,"JANVIER",IF(MONTH(O595)=2,"FEVRIER",IF(MONTH(O595)=3,"MARS",IF(MONTH(O595)=4,"AVRIL",IF(MONTH(O595)=5,"MAI",IF(MONTH(O595)=6,"JUIN",IF(MONTH(O595)=7,"JUILLET",IF(MONTH(O595)=8,"AOUT",IF(MONTH(O595)=9,"SEPTEMBRE",IF(MONTH(O595)=10,"OCTOBRE",IF(MONTH(4)=11,"NOVEMBRE",IF(MONTH(#REF!)=12,"DECEMBRE"))))))))))))</f>
        <v>JUILLET</v>
      </c>
      <c r="T595" s="252" t="e">
        <f>YEAR(#REF!)</f>
        <v>#REF!</v>
      </c>
      <c r="U5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5" s="317" t="s">
        <v>27</v>
      </c>
      <c r="W595" s="317" t="s">
        <v>27</v>
      </c>
      <c r="X595" s="333"/>
      <c r="Z595" s="190"/>
      <c r="AA595" s="190"/>
      <c r="GA595" s="68"/>
    </row>
    <row r="596" spans="1:183" s="67" customFormat="1" ht="89.4" customHeight="1" x14ac:dyDescent="0.35">
      <c r="A596" s="67" t="s">
        <v>2495</v>
      </c>
      <c r="B596" s="355" t="s">
        <v>351</v>
      </c>
      <c r="C596" s="306" t="s">
        <v>50</v>
      </c>
      <c r="D596" s="397" t="s">
        <v>51</v>
      </c>
      <c r="E596" s="306" t="s">
        <v>1052</v>
      </c>
      <c r="F596" s="331" t="s">
        <v>443</v>
      </c>
      <c r="G596" s="37">
        <v>130111.85</v>
      </c>
      <c r="H596" s="290">
        <f>J596+K596+L596+M596+N596</f>
        <v>130111.85</v>
      </c>
      <c r="I596" s="93">
        <f t="shared" si="8"/>
        <v>0.49999996157152476</v>
      </c>
      <c r="J596" s="37">
        <v>55297.53</v>
      </c>
      <c r="K596" s="37">
        <v>0</v>
      </c>
      <c r="L596" s="37">
        <v>9758.39</v>
      </c>
      <c r="M596" s="37">
        <v>0</v>
      </c>
      <c r="N596" s="37">
        <v>65055.93</v>
      </c>
      <c r="O596" s="38">
        <v>44014</v>
      </c>
      <c r="P596" s="252" t="e">
        <f>YEAR(#REF!)</f>
        <v>#REF!</v>
      </c>
      <c r="Q5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6" s="252">
        <f>YEAR(O596)</f>
        <v>2020</v>
      </c>
      <c r="S596" s="252" t="str">
        <f>IF(MONTH(O596)=1,"JANVIER",IF(MONTH(O596)=2,"FEVRIER",IF(MONTH(O596)=3,"MARS",IF(MONTH(O596)=4,"AVRIL",IF(MONTH(O596)=5,"MAI",IF(MONTH(O596)=6,"JUIN",IF(MONTH(O596)=7,"JUILLET",IF(MONTH(O596)=8,"AOUT",IF(MONTH(O596)=9,"SEPTEMBRE",IF(MONTH(O596)=10,"OCTOBRE",IF(MONTH(4)=11,"NOVEMBRE",IF(MONTH(#REF!)=12,"DECEMBRE"))))))))))))</f>
        <v>JUILLET</v>
      </c>
      <c r="T596" s="252" t="e">
        <f>YEAR(#REF!)</f>
        <v>#REF!</v>
      </c>
      <c r="U5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6" s="222" t="s">
        <v>27</v>
      </c>
      <c r="W596" s="222" t="s">
        <v>27</v>
      </c>
      <c r="X596" s="333"/>
      <c r="Z596" s="190"/>
      <c r="AA596" s="190"/>
      <c r="GA596" s="68"/>
    </row>
    <row r="597" spans="1:183" s="67" customFormat="1" ht="89.15" customHeight="1" x14ac:dyDescent="0.35">
      <c r="A597" s="67" t="s">
        <v>2495</v>
      </c>
      <c r="B597" s="355" t="s">
        <v>351</v>
      </c>
      <c r="C597" s="306" t="s">
        <v>50</v>
      </c>
      <c r="D597" s="397" t="s">
        <v>51</v>
      </c>
      <c r="E597" s="476" t="s">
        <v>1053</v>
      </c>
      <c r="F597" s="477" t="s">
        <v>1054</v>
      </c>
      <c r="G597" s="453">
        <v>36147</v>
      </c>
      <c r="H597" s="478">
        <f>J597+K597+L597+M597+N597</f>
        <v>35282</v>
      </c>
      <c r="I597" s="479">
        <f t="shared" si="8"/>
        <v>0.6514171532226064</v>
      </c>
      <c r="J597" s="453">
        <v>19535.8</v>
      </c>
      <c r="K597" s="453">
        <v>0</v>
      </c>
      <c r="L597" s="453">
        <v>3447.5</v>
      </c>
      <c r="M597" s="453">
        <v>0</v>
      </c>
      <c r="N597" s="453">
        <v>12298.7</v>
      </c>
      <c r="O597" s="48">
        <v>44014</v>
      </c>
      <c r="P597" s="252" t="e">
        <f>YEAR(#REF!)</f>
        <v>#REF!</v>
      </c>
      <c r="Q5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7" s="252">
        <f>YEAR(O597)</f>
        <v>2020</v>
      </c>
      <c r="S597" s="252" t="str">
        <f>IF(MONTH(O597)=1,"JANVIER",IF(MONTH(O597)=2,"FEVRIER",IF(MONTH(O597)=3,"MARS",IF(MONTH(O597)=4,"AVRIL",IF(MONTH(O597)=5,"MAI",IF(MONTH(O597)=6,"JUIN",IF(MONTH(O597)=7,"JUILLET",IF(MONTH(O597)=8,"AOUT",IF(MONTH(O597)=9,"SEPTEMBRE",IF(MONTH(O597)=10,"OCTOBRE",IF(MONTH(4)=11,"NOVEMBRE",IF(MONTH(#REF!)=12,"DECEMBRE"))))))))))))</f>
        <v>JUILLET</v>
      </c>
      <c r="T597" s="252" t="e">
        <f>YEAR(#REF!)</f>
        <v>#REF!</v>
      </c>
      <c r="U5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7" s="222" t="s">
        <v>27</v>
      </c>
      <c r="W597" s="222" t="s">
        <v>27</v>
      </c>
      <c r="X597" s="189"/>
      <c r="Z597" s="190"/>
      <c r="AA597" s="190"/>
      <c r="GA597" s="68"/>
    </row>
    <row r="598" spans="1:183" s="67" customFormat="1" ht="88.5" customHeight="1" x14ac:dyDescent="0.35">
      <c r="A598" s="67" t="s">
        <v>2495</v>
      </c>
      <c r="B598" s="355" t="s">
        <v>351</v>
      </c>
      <c r="C598" s="306" t="s">
        <v>50</v>
      </c>
      <c r="D598" s="397" t="s">
        <v>51</v>
      </c>
      <c r="E598" s="306" t="s">
        <v>1055</v>
      </c>
      <c r="F598" s="331" t="s">
        <v>1056</v>
      </c>
      <c r="G598" s="37">
        <v>71362.2</v>
      </c>
      <c r="H598" s="290">
        <f>J598+K598+L598+M598+N598</f>
        <v>63977.65</v>
      </c>
      <c r="I598" s="479">
        <f t="shared" si="8"/>
        <v>0.49999992184770775</v>
      </c>
      <c r="J598" s="37">
        <v>27190.49</v>
      </c>
      <c r="K598" s="37">
        <v>0</v>
      </c>
      <c r="L598" s="37">
        <v>4798.33</v>
      </c>
      <c r="M598" s="37">
        <v>0</v>
      </c>
      <c r="N598" s="37">
        <v>31988.83</v>
      </c>
      <c r="O598" s="38">
        <v>44014</v>
      </c>
      <c r="P598" s="252" t="e">
        <f>YEAR(#REF!)</f>
        <v>#REF!</v>
      </c>
      <c r="Q5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8" s="252">
        <f>YEAR(O598)</f>
        <v>2020</v>
      </c>
      <c r="S598" s="252" t="str">
        <f>IF(MONTH(O598)=1,"JANVIER",IF(MONTH(O598)=2,"FEVRIER",IF(MONTH(O598)=3,"MARS",IF(MONTH(O598)=4,"AVRIL",IF(MONTH(O598)=5,"MAI",IF(MONTH(O598)=6,"JUIN",IF(MONTH(O598)=7,"JUILLET",IF(MONTH(O598)=8,"AOUT",IF(MONTH(O598)=9,"SEPTEMBRE",IF(MONTH(O598)=10,"OCTOBRE",IF(MONTH(4)=11,"NOVEMBRE",IF(MONTH(#REF!)=12,"DECEMBRE"))))))))))))</f>
        <v>JUILLET</v>
      </c>
      <c r="T598" s="252" t="e">
        <f>YEAR(#REF!)</f>
        <v>#REF!</v>
      </c>
      <c r="U5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8" s="222" t="s">
        <v>27</v>
      </c>
      <c r="W598" s="222" t="s">
        <v>27</v>
      </c>
      <c r="X598" s="333"/>
      <c r="Z598" s="190"/>
      <c r="AA598" s="190"/>
      <c r="GA598" s="68"/>
    </row>
    <row r="599" spans="1:183" s="67" customFormat="1" ht="72.650000000000006" customHeight="1" x14ac:dyDescent="0.35">
      <c r="A599" s="67" t="s">
        <v>2495</v>
      </c>
      <c r="B599" s="355" t="s">
        <v>351</v>
      </c>
      <c r="C599" s="306" t="s">
        <v>50</v>
      </c>
      <c r="D599" s="397" t="s">
        <v>51</v>
      </c>
      <c r="E599" s="306" t="s">
        <v>1057</v>
      </c>
      <c r="F599" s="331" t="s">
        <v>464</v>
      </c>
      <c r="G599" s="37">
        <v>11814</v>
      </c>
      <c r="H599" s="290">
        <f>J599+K599+L599+M599+N599</f>
        <v>11814</v>
      </c>
      <c r="I599" s="479">
        <f t="shared" si="8"/>
        <v>0.64999999999999991</v>
      </c>
      <c r="J599" s="37">
        <v>6527.23</v>
      </c>
      <c r="K599" s="37">
        <v>0</v>
      </c>
      <c r="L599" s="37">
        <v>1151.8699999999999</v>
      </c>
      <c r="M599" s="37">
        <v>0</v>
      </c>
      <c r="N599" s="37">
        <v>4134.8999999999996</v>
      </c>
      <c r="O599" s="38">
        <v>44014</v>
      </c>
      <c r="P599" s="252" t="e">
        <f>YEAR(#REF!)</f>
        <v>#REF!</v>
      </c>
      <c r="Q5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599" s="252">
        <f>YEAR(O599)</f>
        <v>2020</v>
      </c>
      <c r="S599" s="252" t="str">
        <f>IF(MONTH(O599)=1,"JANVIER",IF(MONTH(O599)=2,"FEVRIER",IF(MONTH(O599)=3,"MARS",IF(MONTH(O599)=4,"AVRIL",IF(MONTH(O599)=5,"MAI",IF(MONTH(O599)=6,"JUIN",IF(MONTH(O599)=7,"JUILLET",IF(MONTH(O599)=8,"AOUT",IF(MONTH(O599)=9,"SEPTEMBRE",IF(MONTH(O599)=10,"OCTOBRE",IF(MONTH(4)=11,"NOVEMBRE",IF(MONTH(#REF!)=12,"DECEMBRE"))))))))))))</f>
        <v>JUILLET</v>
      </c>
      <c r="T599" s="252" t="e">
        <f>YEAR(#REF!)</f>
        <v>#REF!</v>
      </c>
      <c r="U5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599" s="222" t="s">
        <v>27</v>
      </c>
      <c r="W599" s="222" t="s">
        <v>27</v>
      </c>
      <c r="X599" s="333"/>
      <c r="Z599" s="190"/>
      <c r="AA599" s="190"/>
      <c r="GA599" s="68"/>
    </row>
    <row r="600" spans="1:183" s="67" customFormat="1" ht="75.650000000000006" customHeight="1" x14ac:dyDescent="0.35">
      <c r="A600" s="67" t="s">
        <v>2495</v>
      </c>
      <c r="B600" s="355" t="s">
        <v>351</v>
      </c>
      <c r="C600" s="306" t="s">
        <v>50</v>
      </c>
      <c r="D600" s="397" t="s">
        <v>51</v>
      </c>
      <c r="E600" s="306" t="s">
        <v>1058</v>
      </c>
      <c r="F600" s="331" t="s">
        <v>1059</v>
      </c>
      <c r="G600" s="37">
        <v>45810.35</v>
      </c>
      <c r="H600" s="290">
        <f>J600+K600+L600+M600+N600</f>
        <v>45810.35</v>
      </c>
      <c r="I600" s="93">
        <f t="shared" si="8"/>
        <v>0.49999989085435931</v>
      </c>
      <c r="J600" s="37">
        <v>19469.39</v>
      </c>
      <c r="K600" s="37">
        <v>3435.78</v>
      </c>
      <c r="L600" s="37">
        <v>0</v>
      </c>
      <c r="M600" s="37">
        <v>0</v>
      </c>
      <c r="N600" s="37">
        <v>22905.18</v>
      </c>
      <c r="O600" s="38">
        <v>44014</v>
      </c>
      <c r="P600" s="252" t="e">
        <f>YEAR(#REF!)</f>
        <v>#REF!</v>
      </c>
      <c r="Q6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0" s="252">
        <f>YEAR(O600)</f>
        <v>2020</v>
      </c>
      <c r="S600" s="252" t="str">
        <f>IF(MONTH(O600)=1,"JANVIER",IF(MONTH(O600)=2,"FEVRIER",IF(MONTH(O600)=3,"MARS",IF(MONTH(O600)=4,"AVRIL",IF(MONTH(O600)=5,"MAI",IF(MONTH(O600)=6,"JUIN",IF(MONTH(O600)=7,"JUILLET",IF(MONTH(O600)=8,"AOUT",IF(MONTH(O600)=9,"SEPTEMBRE",IF(MONTH(O600)=10,"OCTOBRE",IF(MONTH(4)=11,"NOVEMBRE",IF(MONTH(#REF!)=12,"DECEMBRE"))))))))))))</f>
        <v>JUILLET</v>
      </c>
      <c r="T600" s="252" t="e">
        <f>YEAR(#REF!)</f>
        <v>#REF!</v>
      </c>
      <c r="U6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0" s="222" t="s">
        <v>27</v>
      </c>
      <c r="W600" s="222" t="s">
        <v>27</v>
      </c>
      <c r="X600" s="333"/>
      <c r="Z600" s="190"/>
      <c r="AA600" s="190"/>
      <c r="GA600" s="68"/>
    </row>
    <row r="601" spans="1:183" s="67" customFormat="1" ht="81.900000000000006" customHeight="1" x14ac:dyDescent="0.35">
      <c r="A601" s="67" t="s">
        <v>2495</v>
      </c>
      <c r="B601" s="355" t="s">
        <v>351</v>
      </c>
      <c r="C601" s="306" t="s">
        <v>50</v>
      </c>
      <c r="D601" s="397" t="s">
        <v>51</v>
      </c>
      <c r="E601" s="306" t="s">
        <v>1060</v>
      </c>
      <c r="F601" s="331" t="s">
        <v>1061</v>
      </c>
      <c r="G601" s="37">
        <v>16991</v>
      </c>
      <c r="H601" s="480">
        <f>J601+K601+L601+M601+N601</f>
        <v>16991</v>
      </c>
      <c r="I601" s="93">
        <f t="shared" si="8"/>
        <v>0.5</v>
      </c>
      <c r="J601" s="37">
        <v>7221.17</v>
      </c>
      <c r="K601" s="37">
        <v>650.74</v>
      </c>
      <c r="L601" s="37">
        <v>623.59</v>
      </c>
      <c r="M601" s="37">
        <v>0</v>
      </c>
      <c r="N601" s="37">
        <v>8495.5</v>
      </c>
      <c r="O601" s="38">
        <v>44014</v>
      </c>
      <c r="P601" s="252" t="e">
        <f>YEAR(#REF!)</f>
        <v>#REF!</v>
      </c>
      <c r="Q6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1" s="252">
        <f>YEAR(O601)</f>
        <v>2020</v>
      </c>
      <c r="S601" s="252" t="str">
        <f>IF(MONTH(O601)=1,"JANVIER",IF(MONTH(O601)=2,"FEVRIER",IF(MONTH(O601)=3,"MARS",IF(MONTH(O601)=4,"AVRIL",IF(MONTH(O601)=5,"MAI",IF(MONTH(O601)=6,"JUIN",IF(MONTH(O601)=7,"JUILLET",IF(MONTH(O601)=8,"AOUT",IF(MONTH(O601)=9,"SEPTEMBRE",IF(MONTH(O601)=10,"OCTOBRE",IF(MONTH(4)=11,"NOVEMBRE",IF(MONTH(#REF!)=12,"DECEMBRE"))))))))))))</f>
        <v>JUILLET</v>
      </c>
      <c r="T601" s="252" t="e">
        <f>YEAR(#REF!)</f>
        <v>#REF!</v>
      </c>
      <c r="U6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1" s="222" t="s">
        <v>27</v>
      </c>
      <c r="W601" s="222" t="s">
        <v>27</v>
      </c>
      <c r="X601" s="333"/>
      <c r="Z601" s="190"/>
      <c r="AA601" s="190"/>
      <c r="GA601" s="68"/>
    </row>
    <row r="602" spans="1:183" s="67" customFormat="1" ht="86.4" customHeight="1" x14ac:dyDescent="0.35">
      <c r="A602" s="67" t="s">
        <v>2495</v>
      </c>
      <c r="B602" s="355" t="s">
        <v>351</v>
      </c>
      <c r="C602" s="306" t="s">
        <v>50</v>
      </c>
      <c r="D602" s="397" t="s">
        <v>51</v>
      </c>
      <c r="E602" s="367" t="s">
        <v>1062</v>
      </c>
      <c r="F602" s="481" t="s">
        <v>686</v>
      </c>
      <c r="G602" s="319">
        <v>41354</v>
      </c>
      <c r="H602" s="316">
        <f>J602+K602+L602+M602+N602</f>
        <v>16736</v>
      </c>
      <c r="I602" s="482">
        <f t="shared" si="8"/>
        <v>0.65298757170172084</v>
      </c>
      <c r="J602" s="319">
        <v>9289.14</v>
      </c>
      <c r="K602" s="319">
        <v>0</v>
      </c>
      <c r="L602" s="319">
        <v>1639.26</v>
      </c>
      <c r="M602" s="319">
        <v>0</v>
      </c>
      <c r="N602" s="319">
        <v>5807.6</v>
      </c>
      <c r="O602" s="38">
        <v>44014</v>
      </c>
      <c r="P602" s="252" t="e">
        <f>YEAR(#REF!)</f>
        <v>#REF!</v>
      </c>
      <c r="Q6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2" s="252">
        <f>YEAR(O602)</f>
        <v>2020</v>
      </c>
      <c r="S602" s="252" t="str">
        <f>IF(MONTH(O602)=1,"JANVIER",IF(MONTH(O602)=2,"FEVRIER",IF(MONTH(O602)=3,"MARS",IF(MONTH(O602)=4,"AVRIL",IF(MONTH(O602)=5,"MAI",IF(MONTH(O602)=6,"JUIN",IF(MONTH(O602)=7,"JUILLET",IF(MONTH(O602)=8,"AOUT",IF(MONTH(O602)=9,"SEPTEMBRE",IF(MONTH(O602)=10,"OCTOBRE",IF(MONTH(4)=11,"NOVEMBRE",IF(MONTH(#REF!)=12,"DECEMBRE"))))))))))))</f>
        <v>JUILLET</v>
      </c>
      <c r="T602" s="252" t="e">
        <f>YEAR(#REF!)</f>
        <v>#REF!</v>
      </c>
      <c r="U6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2" s="222" t="s">
        <v>27</v>
      </c>
      <c r="W602" s="222" t="s">
        <v>27</v>
      </c>
      <c r="X602" s="333"/>
      <c r="Z602" s="190"/>
      <c r="AA602" s="190"/>
      <c r="GA602" s="68"/>
    </row>
    <row r="603" spans="1:183" s="67" customFormat="1" ht="87.9" customHeight="1" x14ac:dyDescent="0.35">
      <c r="A603" s="67" t="s">
        <v>2495</v>
      </c>
      <c r="B603" s="355" t="s">
        <v>351</v>
      </c>
      <c r="C603" s="306" t="s">
        <v>50</v>
      </c>
      <c r="D603" s="397" t="s">
        <v>51</v>
      </c>
      <c r="E603" s="306" t="s">
        <v>1063</v>
      </c>
      <c r="F603" s="331" t="s">
        <v>1064</v>
      </c>
      <c r="G603" s="37">
        <v>75264</v>
      </c>
      <c r="H603" s="290">
        <f>J603+K603+L603+M603+N603</f>
        <v>75264</v>
      </c>
      <c r="I603" s="93">
        <f t="shared" si="8"/>
        <v>0.75</v>
      </c>
      <c r="J603" s="37">
        <v>47980.800000000003</v>
      </c>
      <c r="K603" s="37">
        <v>8467.2000000000007</v>
      </c>
      <c r="L603" s="37">
        <v>0</v>
      </c>
      <c r="M603" s="37">
        <v>0</v>
      </c>
      <c r="N603" s="37">
        <v>18816</v>
      </c>
      <c r="O603" s="38">
        <v>44014</v>
      </c>
      <c r="P603" s="252" t="e">
        <f>YEAR(#REF!)</f>
        <v>#REF!</v>
      </c>
      <c r="Q6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3" s="252">
        <f>YEAR(O603)</f>
        <v>2020</v>
      </c>
      <c r="S603" s="252" t="str">
        <f>IF(MONTH(O603)=1,"JANVIER",IF(MONTH(O603)=2,"FEVRIER",IF(MONTH(O603)=3,"MARS",IF(MONTH(O603)=4,"AVRIL",IF(MONTH(O603)=5,"MAI",IF(MONTH(O603)=6,"JUIN",IF(MONTH(O603)=7,"JUILLET",IF(MONTH(O603)=8,"AOUT",IF(MONTH(O603)=9,"SEPTEMBRE",IF(MONTH(O603)=10,"OCTOBRE",IF(MONTH(4)=11,"NOVEMBRE",IF(MONTH(#REF!)=12,"DECEMBRE"))))))))))))</f>
        <v>JUILLET</v>
      </c>
      <c r="T603" s="252" t="e">
        <f>YEAR(#REF!)</f>
        <v>#REF!</v>
      </c>
      <c r="U6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3" s="222" t="s">
        <v>27</v>
      </c>
      <c r="W603" s="222" t="s">
        <v>27</v>
      </c>
      <c r="X603" s="333"/>
      <c r="Z603" s="190"/>
      <c r="AA603" s="190"/>
      <c r="GA603" s="68"/>
    </row>
    <row r="604" spans="1:183" s="67" customFormat="1" ht="138.65" customHeight="1" x14ac:dyDescent="0.35">
      <c r="A604" s="67" t="s">
        <v>2495</v>
      </c>
      <c r="B604" s="255" t="s">
        <v>351</v>
      </c>
      <c r="C604" s="405" t="s">
        <v>50</v>
      </c>
      <c r="D604" s="406" t="s">
        <v>51</v>
      </c>
      <c r="E604" s="14" t="s">
        <v>1065</v>
      </c>
      <c r="F604" s="12" t="s">
        <v>1066</v>
      </c>
      <c r="G604" s="264">
        <v>196594</v>
      </c>
      <c r="H604" s="15">
        <v>114741</v>
      </c>
      <c r="I604" s="277">
        <v>0.64999999999999991</v>
      </c>
      <c r="J604" s="264">
        <v>63394.400000000001</v>
      </c>
      <c r="K604" s="264">
        <v>11187.25</v>
      </c>
      <c r="L604" s="264">
        <v>0</v>
      </c>
      <c r="M604" s="15">
        <v>0</v>
      </c>
      <c r="N604" s="264">
        <v>40159.35</v>
      </c>
      <c r="O604" s="370">
        <v>43606</v>
      </c>
      <c r="P604" s="252" t="e">
        <f>YEAR(#REF!)</f>
        <v>#REF!</v>
      </c>
      <c r="Q6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4" s="252">
        <f>YEAR(O604)</f>
        <v>2019</v>
      </c>
      <c r="S604" s="252" t="str">
        <f>IF(MONTH(O604)=1,"JANVIER",IF(MONTH(O604)=2,"FEVRIER",IF(MONTH(O604)=3,"MARS",IF(MONTH(O604)=4,"AVRIL",IF(MONTH(O604)=5,"MAI",IF(MONTH(O604)=6,"JUIN",IF(MONTH(O604)=7,"JUILLET",IF(MONTH(O604)=8,"AOUT",IF(MONTH(O604)=9,"SEPTEMBRE",IF(MONTH(O604)=10,"OCTOBRE",IF(MONTH(4)=11,"NOVEMBRE",IF(MONTH(#REF!)=12,"DECEMBRE"))))))))))))</f>
        <v>MAI</v>
      </c>
      <c r="T604" s="252" t="e">
        <f>YEAR(#REF!)</f>
        <v>#REF!</v>
      </c>
      <c r="U6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4" s="232" t="e">
        <f>YEAR(#REF!)</f>
        <v>#REF!</v>
      </c>
      <c r="W604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604" s="25"/>
      <c r="Y604" s="460"/>
      <c r="Z604" s="190"/>
      <c r="AA604" s="190"/>
      <c r="GA604" s="68"/>
    </row>
    <row r="605" spans="1:183" s="67" customFormat="1" ht="74.400000000000006" customHeight="1" x14ac:dyDescent="0.35">
      <c r="A605" s="67" t="s">
        <v>2495</v>
      </c>
      <c r="B605" s="355" t="s">
        <v>351</v>
      </c>
      <c r="C605" s="306" t="s">
        <v>50</v>
      </c>
      <c r="D605" s="397" t="s">
        <v>51</v>
      </c>
      <c r="E605" s="367" t="s">
        <v>1067</v>
      </c>
      <c r="F605" s="481" t="s">
        <v>1068</v>
      </c>
      <c r="G605" s="37">
        <v>74561.570000000007</v>
      </c>
      <c r="H605" s="290">
        <f>J605+K605+L605+M605+N605</f>
        <v>74561.570000000007</v>
      </c>
      <c r="I605" s="93">
        <f>(J605+K605+L605+M605)/H605</f>
        <v>0.74260212063667641</v>
      </c>
      <c r="J605" s="37">
        <v>47064.14</v>
      </c>
      <c r="K605" s="37">
        <v>8305.44</v>
      </c>
      <c r="L605" s="37">
        <v>0</v>
      </c>
      <c r="M605" s="37">
        <v>0</v>
      </c>
      <c r="N605" s="37">
        <v>19191.990000000002</v>
      </c>
      <c r="O605" s="38">
        <v>44014</v>
      </c>
      <c r="P605" s="252" t="e">
        <f>YEAR(#REF!)</f>
        <v>#REF!</v>
      </c>
      <c r="Q6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5" s="252">
        <f>YEAR(O605)</f>
        <v>2020</v>
      </c>
      <c r="S605" s="252" t="str">
        <f>IF(MONTH(O605)=1,"JANVIER",IF(MONTH(O605)=2,"FEVRIER",IF(MONTH(O605)=3,"MARS",IF(MONTH(O605)=4,"AVRIL",IF(MONTH(O605)=5,"MAI",IF(MONTH(O605)=6,"JUIN",IF(MONTH(O605)=7,"JUILLET",IF(MONTH(O605)=8,"AOUT",IF(MONTH(O605)=9,"SEPTEMBRE",IF(MONTH(O605)=10,"OCTOBRE",IF(MONTH(4)=11,"NOVEMBRE",IF(MONTH(#REF!)=12,"DECEMBRE"))))))))))))</f>
        <v>JUILLET</v>
      </c>
      <c r="T605" s="252" t="e">
        <f>YEAR(#REF!)</f>
        <v>#REF!</v>
      </c>
      <c r="U6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5" s="222" t="s">
        <v>27</v>
      </c>
      <c r="W605" s="222" t="s">
        <v>27</v>
      </c>
      <c r="X605" s="181"/>
      <c r="Y605" s="483"/>
      <c r="Z605" s="190"/>
      <c r="AA605" s="190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  <c r="BZ605" s="68"/>
      <c r="CA605" s="68"/>
      <c r="CB605" s="68"/>
      <c r="CC605" s="68"/>
      <c r="CD605" s="68"/>
      <c r="CE605" s="68"/>
      <c r="CF605" s="68"/>
      <c r="CG605" s="68"/>
      <c r="CH605" s="68"/>
      <c r="CI605" s="68"/>
      <c r="CJ605" s="68"/>
      <c r="CK605" s="68"/>
      <c r="CL605" s="68"/>
      <c r="CM605" s="68"/>
      <c r="CN605" s="68"/>
      <c r="CO605" s="68"/>
      <c r="CP605" s="68"/>
      <c r="CQ605" s="68"/>
      <c r="CR605" s="68"/>
      <c r="CS605" s="68"/>
      <c r="CT605" s="68"/>
      <c r="CU605" s="68"/>
      <c r="CV605" s="68"/>
      <c r="CW605" s="68"/>
      <c r="CX605" s="68"/>
      <c r="CY605" s="68"/>
      <c r="CZ605" s="68"/>
      <c r="DA605" s="68"/>
      <c r="DB605" s="68"/>
      <c r="DC605" s="68"/>
      <c r="DD605" s="68"/>
      <c r="DE605" s="68"/>
      <c r="DF605" s="68"/>
      <c r="DG605" s="68"/>
      <c r="DH605" s="68"/>
      <c r="DI605" s="68"/>
      <c r="DJ605" s="68"/>
      <c r="DK605" s="68"/>
      <c r="DL605" s="68"/>
      <c r="DM605" s="68"/>
      <c r="DN605" s="68"/>
      <c r="DO605" s="68"/>
      <c r="DP605" s="68"/>
      <c r="DQ605" s="68"/>
      <c r="DR605" s="68"/>
      <c r="DS605" s="68"/>
      <c r="DT605" s="68"/>
      <c r="DU605" s="68"/>
      <c r="DV605" s="68"/>
      <c r="DW605" s="68"/>
      <c r="DX605" s="68"/>
      <c r="DY605" s="68"/>
      <c r="DZ605" s="68"/>
      <c r="EA605" s="68"/>
      <c r="EB605" s="68"/>
      <c r="EC605" s="68"/>
      <c r="ED605" s="68"/>
      <c r="EE605" s="68"/>
      <c r="EF605" s="68"/>
      <c r="EG605" s="68"/>
      <c r="EH605" s="68"/>
      <c r="EI605" s="68"/>
      <c r="EJ605" s="68"/>
      <c r="EK605" s="68"/>
      <c r="EL605" s="68"/>
      <c r="EM605" s="68"/>
      <c r="EN605" s="68"/>
      <c r="EO605" s="68"/>
      <c r="EP605" s="68"/>
      <c r="EQ605" s="68"/>
      <c r="ER605" s="68"/>
      <c r="ES605" s="68"/>
      <c r="ET605" s="68"/>
      <c r="EU605" s="68"/>
      <c r="EV605" s="68"/>
      <c r="EW605" s="68"/>
      <c r="EX605" s="68"/>
      <c r="EY605" s="68"/>
      <c r="EZ605" s="68"/>
      <c r="FA605" s="68"/>
      <c r="FB605" s="68"/>
      <c r="FC605" s="68"/>
      <c r="FD605" s="68"/>
      <c r="FE605" s="68"/>
      <c r="FF605" s="68"/>
      <c r="FG605" s="68"/>
      <c r="FH605" s="68"/>
      <c r="FI605" s="68"/>
      <c r="FJ605" s="68"/>
      <c r="FK605" s="68"/>
      <c r="FL605" s="68"/>
      <c r="FM605" s="68"/>
      <c r="FN605" s="68"/>
      <c r="FO605" s="68"/>
      <c r="FP605" s="68"/>
      <c r="FQ605" s="68"/>
      <c r="FR605" s="68"/>
      <c r="FS605" s="68"/>
      <c r="FT605" s="68"/>
      <c r="FU605" s="68"/>
      <c r="FV605" s="68"/>
      <c r="FW605" s="68"/>
      <c r="FX605" s="68"/>
      <c r="FY605" s="68"/>
      <c r="FZ605" s="68"/>
      <c r="GA605" s="68"/>
    </row>
    <row r="606" spans="1:183" s="67" customFormat="1" ht="107.4" customHeight="1" x14ac:dyDescent="0.35">
      <c r="A606" s="67" t="s">
        <v>2495</v>
      </c>
      <c r="B606" s="338" t="s">
        <v>351</v>
      </c>
      <c r="C606" s="287" t="s">
        <v>50</v>
      </c>
      <c r="D606" s="256" t="s">
        <v>51</v>
      </c>
      <c r="E606" s="14" t="s">
        <v>1069</v>
      </c>
      <c r="F606" s="12" t="s">
        <v>1070</v>
      </c>
      <c r="G606" s="290">
        <v>78806.73</v>
      </c>
      <c r="H606" s="290">
        <f>J606+K606+L606+M606+N606</f>
        <v>36032.699999999997</v>
      </c>
      <c r="I606" s="93">
        <f>(J606+K606+L606+M606)/H606</f>
        <v>0.74999986123715412</v>
      </c>
      <c r="J606" s="290">
        <v>22970.84</v>
      </c>
      <c r="K606" s="290">
        <v>4053.68</v>
      </c>
      <c r="L606" s="290">
        <v>0</v>
      </c>
      <c r="M606" s="290">
        <v>0</v>
      </c>
      <c r="N606" s="15">
        <v>9008.18</v>
      </c>
      <c r="O606" s="38">
        <v>43902</v>
      </c>
      <c r="P606" s="252" t="e">
        <f>YEAR(#REF!)</f>
        <v>#REF!</v>
      </c>
      <c r="Q6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6" s="252">
        <f>YEAR(O606)</f>
        <v>2020</v>
      </c>
      <c r="S606" s="252" t="str">
        <f>IF(MONTH(O606)=1,"JANVIER",IF(MONTH(O606)=2,"FEVRIER",IF(MONTH(O606)=3,"MARS",IF(MONTH(O606)=4,"AVRIL",IF(MONTH(O606)=5,"MAI",IF(MONTH(O606)=6,"JUIN",IF(MONTH(O606)=7,"JUILLET",IF(MONTH(O606)=8,"AOUT",IF(MONTH(O606)=9,"SEPTEMBRE",IF(MONTH(O606)=10,"OCTOBRE",IF(MONTH(4)=11,"NOVEMBRE",IF(MONTH(#REF!)=12,"DECEMBRE"))))))))))))</f>
        <v>MARS</v>
      </c>
      <c r="T606" s="252" t="e">
        <f>YEAR(#REF!)</f>
        <v>#REF!</v>
      </c>
      <c r="U6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6" s="222" t="s">
        <v>27</v>
      </c>
      <c r="W606" s="222" t="s">
        <v>27</v>
      </c>
      <c r="X606" s="334"/>
      <c r="Z606" s="190"/>
      <c r="AA606" s="190"/>
      <c r="GA606" s="68"/>
    </row>
    <row r="607" spans="1:183" s="214" customFormat="1" ht="108.65" customHeight="1" x14ac:dyDescent="0.35">
      <c r="A607" s="67" t="s">
        <v>2495</v>
      </c>
      <c r="B607" s="282" t="s">
        <v>351</v>
      </c>
      <c r="C607" s="14" t="s">
        <v>50</v>
      </c>
      <c r="D607" s="256" t="s">
        <v>51</v>
      </c>
      <c r="E607" s="14" t="s">
        <v>1071</v>
      </c>
      <c r="F607" s="12" t="s">
        <v>327</v>
      </c>
      <c r="G607" s="15">
        <v>80564</v>
      </c>
      <c r="H607" s="37">
        <f>J607+K607+L607+M607+N607</f>
        <v>80564</v>
      </c>
      <c r="I607" s="93">
        <f>(J607+K607+L607+M607)/H607</f>
        <v>0.81576634725187425</v>
      </c>
      <c r="J607" s="15">
        <v>55863.19</v>
      </c>
      <c r="K607" s="15">
        <v>9858.2099999999991</v>
      </c>
      <c r="L607" s="15">
        <v>0</v>
      </c>
      <c r="M607" s="15">
        <v>0</v>
      </c>
      <c r="N607" s="15">
        <v>14842.6</v>
      </c>
      <c r="O607" s="38">
        <v>43902</v>
      </c>
      <c r="P607" s="252" t="e">
        <f>YEAR(#REF!)</f>
        <v>#REF!</v>
      </c>
      <c r="Q6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7" s="252">
        <f>YEAR(O607)</f>
        <v>2020</v>
      </c>
      <c r="S607" s="252" t="str">
        <f>IF(MONTH(O607)=1,"JANVIER",IF(MONTH(O607)=2,"FEVRIER",IF(MONTH(O607)=3,"MARS",IF(MONTH(O607)=4,"AVRIL",IF(MONTH(O607)=5,"MAI",IF(MONTH(O607)=6,"JUIN",IF(MONTH(O607)=7,"JUILLET",IF(MONTH(O607)=8,"AOUT",IF(MONTH(O607)=9,"SEPTEMBRE",IF(MONTH(O607)=10,"OCTOBRE",IF(MONTH(4)=11,"NOVEMBRE",IF(MONTH(#REF!)=12,"DECEMBRE"))))))))))))</f>
        <v>MARS</v>
      </c>
      <c r="T607" s="252" t="e">
        <f>YEAR(#REF!)</f>
        <v>#REF!</v>
      </c>
      <c r="U6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7" s="222" t="s">
        <v>27</v>
      </c>
      <c r="W607" s="222" t="s">
        <v>27</v>
      </c>
      <c r="X607" s="333"/>
      <c r="Y607" s="68"/>
      <c r="Z607" s="190"/>
      <c r="AA607" s="190"/>
      <c r="GA607" s="484"/>
    </row>
    <row r="608" spans="1:183" s="214" customFormat="1" ht="95.15" customHeight="1" x14ac:dyDescent="0.35">
      <c r="A608" s="67" t="s">
        <v>2495</v>
      </c>
      <c r="B608" s="255" t="s">
        <v>351</v>
      </c>
      <c r="C608" s="405" t="s">
        <v>50</v>
      </c>
      <c r="D608" s="406" t="s">
        <v>51</v>
      </c>
      <c r="E608" s="261" t="s">
        <v>1072</v>
      </c>
      <c r="F608" s="25" t="s">
        <v>382</v>
      </c>
      <c r="G608" s="250">
        <v>360410</v>
      </c>
      <c r="H608" s="250">
        <v>74745</v>
      </c>
      <c r="I608" s="277">
        <v>0.65</v>
      </c>
      <c r="J608" s="250">
        <v>41296.61</v>
      </c>
      <c r="K608" s="250">
        <v>7287.64</v>
      </c>
      <c r="L608" s="250">
        <v>0</v>
      </c>
      <c r="M608" s="250">
        <v>0</v>
      </c>
      <c r="N608" s="250">
        <v>26160.75</v>
      </c>
      <c r="O608" s="11">
        <v>43606</v>
      </c>
      <c r="P608" s="252" t="e">
        <f>YEAR(#REF!)</f>
        <v>#REF!</v>
      </c>
      <c r="Q6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8" s="252">
        <f>YEAR(O608)</f>
        <v>2019</v>
      </c>
      <c r="S608" s="252" t="str">
        <f>IF(MONTH(O608)=1,"JANVIER",IF(MONTH(O608)=2,"FEVRIER",IF(MONTH(O608)=3,"MARS",IF(MONTH(O608)=4,"AVRIL",IF(MONTH(O608)=5,"MAI",IF(MONTH(O608)=6,"JUIN",IF(MONTH(O608)=7,"JUILLET",IF(MONTH(O608)=8,"AOUT",IF(MONTH(O608)=9,"SEPTEMBRE",IF(MONTH(O608)=10,"OCTOBRE",IF(MONTH(4)=11,"NOVEMBRE",IF(MONTH(#REF!)=12,"DECEMBRE"))))))))))))</f>
        <v>MAI</v>
      </c>
      <c r="T608" s="252" t="e">
        <f>YEAR(#REF!)</f>
        <v>#REF!</v>
      </c>
      <c r="U6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8" s="232" t="e">
        <f>YEAR(#REF!)</f>
        <v>#REF!</v>
      </c>
      <c r="W608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608" s="25"/>
      <c r="Y608" s="428"/>
      <c r="Z608" s="190"/>
      <c r="AA608" s="190"/>
      <c r="GA608" s="484"/>
    </row>
    <row r="609" spans="1:183" s="214" customFormat="1" ht="74.150000000000006" customHeight="1" x14ac:dyDescent="0.35">
      <c r="A609" s="67" t="s">
        <v>2495</v>
      </c>
      <c r="B609" s="282" t="s">
        <v>351</v>
      </c>
      <c r="C609" s="14" t="s">
        <v>50</v>
      </c>
      <c r="D609" s="256" t="s">
        <v>51</v>
      </c>
      <c r="E609" s="14" t="s">
        <v>1073</v>
      </c>
      <c r="F609" s="12" t="s">
        <v>1074</v>
      </c>
      <c r="G609" s="15">
        <v>55866.85</v>
      </c>
      <c r="H609" s="37">
        <f>J609+K609+L609+M609+N609</f>
        <v>55866.85</v>
      </c>
      <c r="I609" s="93">
        <f t="shared" ref="I609:I618" si="9">(J609+K609+L609+M609)/H609</f>
        <v>0.6508949403805655</v>
      </c>
      <c r="J609" s="15">
        <v>30908.93</v>
      </c>
      <c r="K609" s="15">
        <v>5454.52</v>
      </c>
      <c r="L609" s="15">
        <v>0</v>
      </c>
      <c r="M609" s="15">
        <v>0</v>
      </c>
      <c r="N609" s="15">
        <v>19503.400000000001</v>
      </c>
      <c r="O609" s="38">
        <v>43902</v>
      </c>
      <c r="P609" s="252" t="e">
        <f>YEAR(#REF!)</f>
        <v>#REF!</v>
      </c>
      <c r="Q6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09" s="252">
        <f>YEAR(O609)</f>
        <v>2020</v>
      </c>
      <c r="S609" s="252" t="str">
        <f>IF(MONTH(O609)=1,"JANVIER",IF(MONTH(O609)=2,"FEVRIER",IF(MONTH(O609)=3,"MARS",IF(MONTH(O609)=4,"AVRIL",IF(MONTH(O609)=5,"MAI",IF(MONTH(O609)=6,"JUIN",IF(MONTH(O609)=7,"JUILLET",IF(MONTH(O609)=8,"AOUT",IF(MONTH(O609)=9,"SEPTEMBRE",IF(MONTH(O609)=10,"OCTOBRE",IF(MONTH(4)=11,"NOVEMBRE",IF(MONTH(#REF!)=12,"DECEMBRE"))))))))))))</f>
        <v>MARS</v>
      </c>
      <c r="T609" s="252" t="e">
        <f>YEAR(#REF!)</f>
        <v>#REF!</v>
      </c>
      <c r="U6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09" s="222" t="s">
        <v>27</v>
      </c>
      <c r="W609" s="222" t="s">
        <v>27</v>
      </c>
      <c r="X609" s="333"/>
      <c r="Y609" s="68"/>
      <c r="Z609" s="190"/>
      <c r="AA609" s="190"/>
      <c r="GA609" s="484"/>
    </row>
    <row r="610" spans="1:183" s="214" customFormat="1" ht="74.400000000000006" customHeight="1" x14ac:dyDescent="0.35">
      <c r="A610" s="67" t="s">
        <v>2495</v>
      </c>
      <c r="B610" s="354" t="s">
        <v>351</v>
      </c>
      <c r="C610" s="387" t="s">
        <v>50</v>
      </c>
      <c r="D610" s="388" t="s">
        <v>51</v>
      </c>
      <c r="E610" s="387" t="s">
        <v>1075</v>
      </c>
      <c r="F610" s="295" t="s">
        <v>1076</v>
      </c>
      <c r="G610" s="290">
        <v>118003.79</v>
      </c>
      <c r="H610" s="290">
        <f>J610+K610+L610+M610+N610</f>
        <v>112952.77</v>
      </c>
      <c r="I610" s="93">
        <f t="shared" si="9"/>
        <v>0.74603225755331193</v>
      </c>
      <c r="J610" s="290">
        <v>71626.44</v>
      </c>
      <c r="K610" s="290">
        <v>0</v>
      </c>
      <c r="L610" s="290">
        <v>12639.97</v>
      </c>
      <c r="M610" s="290">
        <v>0</v>
      </c>
      <c r="N610" s="290">
        <v>28686.36</v>
      </c>
      <c r="O610" s="298">
        <v>43942</v>
      </c>
      <c r="P610" s="252" t="e">
        <f>YEAR(#REF!)</f>
        <v>#REF!</v>
      </c>
      <c r="Q6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0" s="252">
        <f>YEAR(O610)</f>
        <v>2020</v>
      </c>
      <c r="S610" s="252" t="str">
        <f>IF(MONTH(O610)=1,"JANVIER",IF(MONTH(O610)=2,"FEVRIER",IF(MONTH(O610)=3,"MARS",IF(MONTH(O610)=4,"AVRIL",IF(MONTH(O610)=5,"MAI",IF(MONTH(O610)=6,"JUIN",IF(MONTH(O610)=7,"JUILLET",IF(MONTH(O610)=8,"AOUT",IF(MONTH(O610)=9,"SEPTEMBRE",IF(MONTH(O610)=10,"OCTOBRE",IF(MONTH(4)=11,"NOVEMBRE",IF(MONTH(#REF!)=12,"DECEMBRE"))))))))))))</f>
        <v>AVRIL</v>
      </c>
      <c r="T610" s="252" t="e">
        <f>YEAR(#REF!)</f>
        <v>#REF!</v>
      </c>
      <c r="U6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0" s="222" t="s">
        <v>27</v>
      </c>
      <c r="W610" s="222" t="s">
        <v>27</v>
      </c>
      <c r="X610" s="334"/>
      <c r="Y610" s="67"/>
      <c r="Z610" s="190"/>
      <c r="AA610" s="190"/>
      <c r="GA610" s="484"/>
    </row>
    <row r="611" spans="1:183" s="214" customFormat="1" ht="62.4" customHeight="1" x14ac:dyDescent="0.35">
      <c r="A611" s="67" t="s">
        <v>2495</v>
      </c>
      <c r="B611" s="378" t="s">
        <v>351</v>
      </c>
      <c r="C611" s="379" t="s">
        <v>50</v>
      </c>
      <c r="D611" s="380" t="s">
        <v>51</v>
      </c>
      <c r="E611" s="384" t="s">
        <v>1077</v>
      </c>
      <c r="F611" s="485" t="s">
        <v>1078</v>
      </c>
      <c r="G611" s="385">
        <v>125157</v>
      </c>
      <c r="H611" s="290">
        <f>J611+K611+L611+M611+N611</f>
        <v>101083.42</v>
      </c>
      <c r="I611" s="93">
        <f t="shared" si="9"/>
        <v>0.85000002967845767</v>
      </c>
      <c r="J611" s="386">
        <v>73032.77</v>
      </c>
      <c r="K611" s="385">
        <v>12888.14</v>
      </c>
      <c r="L611" s="386">
        <v>0</v>
      </c>
      <c r="M611" s="386">
        <v>0</v>
      </c>
      <c r="N611" s="386">
        <v>15162.51</v>
      </c>
      <c r="O611" s="38">
        <v>44095</v>
      </c>
      <c r="P611" s="252" t="e">
        <f>YEAR(#REF!)</f>
        <v>#REF!</v>
      </c>
      <c r="Q6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1" s="252">
        <f>YEAR(O611)</f>
        <v>2020</v>
      </c>
      <c r="S611" s="252" t="str">
        <f>IF(MONTH(O611)=1,"JANVIER",IF(MONTH(O611)=2,"FEVRIER",IF(MONTH(O611)=3,"MARS",IF(MONTH(O611)=4,"AVRIL",IF(MONTH(O611)=5,"MAI",IF(MONTH(O611)=6,"JUIN",IF(MONTH(O611)=7,"JUILLET",IF(MONTH(O611)=8,"AOUT",IF(MONTH(O611)=9,"SEPTEMBRE",IF(MONTH(O611)=10,"OCTOBRE",IF(MONTH(4)=11,"NOVEMBRE",IF(MONTH(#REF!)=12,"DECEMBRE"))))))))))))</f>
        <v>SEPTEMBRE</v>
      </c>
      <c r="T611" s="252" t="e">
        <f>YEAR(#REF!)</f>
        <v>#REF!</v>
      </c>
      <c r="U6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1" s="222" t="s">
        <v>27</v>
      </c>
      <c r="W611" s="222" t="s">
        <v>27</v>
      </c>
      <c r="X611" s="333"/>
      <c r="Y611" s="67"/>
      <c r="Z611" s="190"/>
      <c r="AA611" s="190"/>
      <c r="GA611" s="484"/>
    </row>
    <row r="612" spans="1:183" s="214" customFormat="1" ht="84" customHeight="1" x14ac:dyDescent="0.35">
      <c r="A612" s="67" t="s">
        <v>2495</v>
      </c>
      <c r="B612" s="378" t="s">
        <v>351</v>
      </c>
      <c r="C612" s="379" t="s">
        <v>50</v>
      </c>
      <c r="D612" s="380" t="s">
        <v>51</v>
      </c>
      <c r="E612" s="384" t="s">
        <v>1079</v>
      </c>
      <c r="F612" s="485" t="s">
        <v>1080</v>
      </c>
      <c r="G612" s="385">
        <v>90980</v>
      </c>
      <c r="H612" s="290">
        <f>J612+K612+L612+M612+N612</f>
        <v>88314</v>
      </c>
      <c r="I612" s="93">
        <f t="shared" si="9"/>
        <v>0.75</v>
      </c>
      <c r="J612" s="386">
        <v>56300.17</v>
      </c>
      <c r="K612" s="385">
        <v>0</v>
      </c>
      <c r="L612" s="386">
        <v>9935.33</v>
      </c>
      <c r="M612" s="386">
        <v>0</v>
      </c>
      <c r="N612" s="386">
        <v>22078.5</v>
      </c>
      <c r="O612" s="38">
        <v>44095</v>
      </c>
      <c r="P612" s="252" t="e">
        <f>YEAR(#REF!)</f>
        <v>#REF!</v>
      </c>
      <c r="Q6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2" s="252">
        <f>YEAR(O612)</f>
        <v>2020</v>
      </c>
      <c r="S612" s="252" t="str">
        <f>IF(MONTH(O612)=1,"JANVIER",IF(MONTH(O612)=2,"FEVRIER",IF(MONTH(O612)=3,"MARS",IF(MONTH(O612)=4,"AVRIL",IF(MONTH(O612)=5,"MAI",IF(MONTH(O612)=6,"JUIN",IF(MONTH(O612)=7,"JUILLET",IF(MONTH(O612)=8,"AOUT",IF(MONTH(O612)=9,"SEPTEMBRE",IF(MONTH(O612)=10,"OCTOBRE",IF(MONTH(4)=11,"NOVEMBRE",IF(MONTH(#REF!)=12,"DECEMBRE"))))))))))))</f>
        <v>SEPTEMBRE</v>
      </c>
      <c r="T612" s="252" t="e">
        <f>YEAR(#REF!)</f>
        <v>#REF!</v>
      </c>
      <c r="U6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2" s="222" t="s">
        <v>27</v>
      </c>
      <c r="W612" s="222" t="s">
        <v>27</v>
      </c>
      <c r="X612" s="333"/>
      <c r="Y612" s="67"/>
      <c r="Z612" s="190"/>
      <c r="AA612" s="190"/>
      <c r="GA612" s="484"/>
    </row>
    <row r="613" spans="1:183" s="214" customFormat="1" ht="57.9" customHeight="1" x14ac:dyDescent="0.35">
      <c r="A613" s="67" t="s">
        <v>2495</v>
      </c>
      <c r="B613" s="378" t="s">
        <v>351</v>
      </c>
      <c r="C613" s="379" t="s">
        <v>50</v>
      </c>
      <c r="D613" s="380" t="s">
        <v>51</v>
      </c>
      <c r="E613" s="486" t="s">
        <v>1081</v>
      </c>
      <c r="F613" s="382" t="s">
        <v>1082</v>
      </c>
      <c r="G613" s="264">
        <v>110129.64</v>
      </c>
      <c r="H613" s="264">
        <f>J613+K613+L613+M613+N613</f>
        <v>61640.84</v>
      </c>
      <c r="I613" s="265">
        <f t="shared" si="9"/>
        <v>0.65000006489204232</v>
      </c>
      <c r="J613" s="264">
        <v>34056.559999999998</v>
      </c>
      <c r="K613" s="264">
        <v>0</v>
      </c>
      <c r="L613" s="264">
        <v>6009.99</v>
      </c>
      <c r="M613" s="264">
        <v>0</v>
      </c>
      <c r="N613" s="264">
        <v>21574.29</v>
      </c>
      <c r="O613" s="39">
        <v>44131</v>
      </c>
      <c r="P613" s="252" t="e">
        <f>YEAR(#REF!)</f>
        <v>#REF!</v>
      </c>
      <c r="Q6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3" s="252">
        <f>YEAR(O613)</f>
        <v>2020</v>
      </c>
      <c r="S613" s="252" t="str">
        <f>IF(MONTH(O613)=1,"JANVIER",IF(MONTH(O613)=2,"FEVRIER",IF(MONTH(O613)=3,"MARS",IF(MONTH(O613)=4,"AVRIL",IF(MONTH(O613)=5,"MAI",IF(MONTH(O613)=6,"JUIN",IF(MONTH(O613)=7,"JUILLET",IF(MONTH(O613)=8,"AOUT",IF(MONTH(O613)=9,"SEPTEMBRE",IF(MONTH(O613)=10,"OCTOBRE",IF(MONTH(4)=11,"NOVEMBRE",IF(MONTH(#REF!)=12,"DECEMBRE"))))))))))))</f>
        <v>OCTOBRE</v>
      </c>
      <c r="T613" s="252" t="e">
        <f>YEAR(#REF!)</f>
        <v>#REF!</v>
      </c>
      <c r="U6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3" s="222" t="s">
        <v>27</v>
      </c>
      <c r="W613" s="222" t="s">
        <v>27</v>
      </c>
      <c r="X613" s="330"/>
      <c r="Y613" s="215"/>
      <c r="Z613" s="190"/>
      <c r="AA613" s="190"/>
      <c r="GA613" s="484"/>
    </row>
    <row r="614" spans="1:183" s="214" customFormat="1" ht="93" customHeight="1" x14ac:dyDescent="0.35">
      <c r="A614" s="67" t="s">
        <v>2495</v>
      </c>
      <c r="B614" s="378" t="s">
        <v>351</v>
      </c>
      <c r="C614" s="379" t="s">
        <v>50</v>
      </c>
      <c r="D614" s="380" t="s">
        <v>51</v>
      </c>
      <c r="E614" s="486" t="s">
        <v>1083</v>
      </c>
      <c r="F614" s="382" t="s">
        <v>1084</v>
      </c>
      <c r="G614" s="264">
        <v>12885.6</v>
      </c>
      <c r="H614" s="264">
        <f>J614+K614+L614+M614+N614</f>
        <v>12885.6</v>
      </c>
      <c r="I614" s="265">
        <f t="shared" si="9"/>
        <v>0.69649065623641904</v>
      </c>
      <c r="J614" s="264">
        <v>7628.49</v>
      </c>
      <c r="K614" s="264">
        <v>0</v>
      </c>
      <c r="L614" s="264">
        <v>1346.21</v>
      </c>
      <c r="M614" s="264">
        <v>0</v>
      </c>
      <c r="N614" s="264">
        <v>3910.9</v>
      </c>
      <c r="O614" s="39">
        <v>44131</v>
      </c>
      <c r="P614" s="252" t="e">
        <f>YEAR(#REF!)</f>
        <v>#REF!</v>
      </c>
      <c r="Q6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4" s="252">
        <f>YEAR(O614)</f>
        <v>2020</v>
      </c>
      <c r="S614" s="252" t="str">
        <f>IF(MONTH(O614)=1,"JANVIER",IF(MONTH(O614)=2,"FEVRIER",IF(MONTH(O614)=3,"MARS",IF(MONTH(O614)=4,"AVRIL",IF(MONTH(O614)=5,"MAI",IF(MONTH(O614)=6,"JUIN",IF(MONTH(O614)=7,"JUILLET",IF(MONTH(O614)=8,"AOUT",IF(MONTH(O614)=9,"SEPTEMBRE",IF(MONTH(O614)=10,"OCTOBRE",IF(MONTH(4)=11,"NOVEMBRE",IF(MONTH(#REF!)=12,"DECEMBRE"))))))))))))</f>
        <v>OCTOBRE</v>
      </c>
      <c r="T614" s="252" t="e">
        <f>YEAR(#REF!)</f>
        <v>#REF!</v>
      </c>
      <c r="U6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4" s="222" t="s">
        <v>27</v>
      </c>
      <c r="W614" s="222" t="s">
        <v>27</v>
      </c>
      <c r="X614" s="330"/>
      <c r="Y614" s="215"/>
      <c r="Z614" s="190"/>
      <c r="AA614" s="190"/>
      <c r="GA614" s="484"/>
    </row>
    <row r="615" spans="1:183" s="214" customFormat="1" ht="108" customHeight="1" x14ac:dyDescent="0.35">
      <c r="A615" s="67" t="s">
        <v>2495</v>
      </c>
      <c r="B615" s="255" t="s">
        <v>351</v>
      </c>
      <c r="C615" s="405" t="s">
        <v>50</v>
      </c>
      <c r="D615" s="406" t="s">
        <v>51</v>
      </c>
      <c r="E615" s="14" t="s">
        <v>1085</v>
      </c>
      <c r="F615" s="21" t="s">
        <v>355</v>
      </c>
      <c r="G615" s="15">
        <v>151358.95000000001</v>
      </c>
      <c r="H615" s="37">
        <f>SUM(J615+K615+L615+M615+N615)</f>
        <v>73341.45</v>
      </c>
      <c r="I615" s="93">
        <f t="shared" si="9"/>
        <v>0.62369533190303716</v>
      </c>
      <c r="J615" s="37">
        <v>38881.31</v>
      </c>
      <c r="K615" s="37">
        <v>6861.41</v>
      </c>
      <c r="L615" s="37">
        <v>0</v>
      </c>
      <c r="M615" s="37">
        <v>0</v>
      </c>
      <c r="N615" s="37">
        <v>27598.73</v>
      </c>
      <c r="O615" s="38">
        <v>43851</v>
      </c>
      <c r="P615" s="252" t="e">
        <f>YEAR(#REF!)</f>
        <v>#REF!</v>
      </c>
      <c r="Q6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5" s="252">
        <f>YEAR(O615)</f>
        <v>2020</v>
      </c>
      <c r="S615" s="252" t="str">
        <f>IF(MONTH(O615)=1,"JANVIER",IF(MONTH(O615)=2,"FEVRIER",IF(MONTH(O615)=3,"MARS",IF(MONTH(O615)=4,"AVRIL",IF(MONTH(O615)=5,"MAI",IF(MONTH(O615)=6,"JUIN",IF(MONTH(O615)=7,"JUILLET",IF(MONTH(O615)=8,"AOUT",IF(MONTH(O615)=9,"SEPTEMBRE",IF(MONTH(O615)=10,"OCTOBRE",IF(MONTH(4)=11,"NOVEMBRE",IF(MONTH(#REF!)=12,"DECEMBRE"))))))))))))</f>
        <v>JANVIER</v>
      </c>
      <c r="T615" s="252" t="e">
        <f>YEAR(#REF!)</f>
        <v>#REF!</v>
      </c>
      <c r="U6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5" s="232" t="e">
        <f>YEAR(#REF!)</f>
        <v>#REF!</v>
      </c>
      <c r="W615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615" s="333"/>
      <c r="Y615" s="68"/>
      <c r="Z615" s="190"/>
      <c r="AA615" s="190"/>
      <c r="GA615" s="484"/>
    </row>
    <row r="616" spans="1:183" s="214" customFormat="1" ht="90" customHeight="1" x14ac:dyDescent="0.35">
      <c r="A616" s="67" t="s">
        <v>2495</v>
      </c>
      <c r="B616" s="255" t="s">
        <v>351</v>
      </c>
      <c r="C616" s="405" t="s">
        <v>50</v>
      </c>
      <c r="D616" s="406" t="s">
        <v>51</v>
      </c>
      <c r="E616" s="14" t="s">
        <v>1086</v>
      </c>
      <c r="F616" s="21" t="s">
        <v>886</v>
      </c>
      <c r="G616" s="15">
        <v>287825</v>
      </c>
      <c r="H616" s="37">
        <f>SUM(J616+K616+L616+M616+N616)</f>
        <v>111287</v>
      </c>
      <c r="I616" s="93">
        <f t="shared" si="9"/>
        <v>0.68953741227636656</v>
      </c>
      <c r="J616" s="37">
        <v>65226.06</v>
      </c>
      <c r="K616" s="37">
        <v>11510.49</v>
      </c>
      <c r="L616" s="37">
        <v>0</v>
      </c>
      <c r="M616" s="37">
        <v>0</v>
      </c>
      <c r="N616" s="37">
        <v>34550.449999999997</v>
      </c>
      <c r="O616" s="38">
        <v>43851</v>
      </c>
      <c r="P616" s="252" t="e">
        <f>YEAR(#REF!)</f>
        <v>#REF!</v>
      </c>
      <c r="Q6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6" s="252">
        <f>YEAR(O616)</f>
        <v>2020</v>
      </c>
      <c r="S616" s="252" t="str">
        <f>IF(MONTH(O616)=1,"JANVIER",IF(MONTH(O616)=2,"FEVRIER",IF(MONTH(O616)=3,"MARS",IF(MONTH(O616)=4,"AVRIL",IF(MONTH(O616)=5,"MAI",IF(MONTH(O616)=6,"JUIN",IF(MONTH(O616)=7,"JUILLET",IF(MONTH(O616)=8,"AOUT",IF(MONTH(O616)=9,"SEPTEMBRE",IF(MONTH(O616)=10,"OCTOBRE",IF(MONTH(4)=11,"NOVEMBRE",IF(MONTH(#REF!)=12,"DECEMBRE"))))))))))))</f>
        <v>JANVIER</v>
      </c>
      <c r="T616" s="252" t="e">
        <f>YEAR(#REF!)</f>
        <v>#REF!</v>
      </c>
      <c r="U6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6" s="232" t="e">
        <f>YEAR(#REF!)</f>
        <v>#REF!</v>
      </c>
      <c r="W616" s="23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616" s="333"/>
      <c r="Y616" s="68"/>
      <c r="Z616" s="190"/>
      <c r="AA616" s="190"/>
      <c r="GA616" s="484"/>
    </row>
    <row r="617" spans="1:183" s="214" customFormat="1" ht="76.5" customHeight="1" x14ac:dyDescent="0.35">
      <c r="A617" s="67" t="s">
        <v>2495</v>
      </c>
      <c r="B617" s="378" t="s">
        <v>351</v>
      </c>
      <c r="C617" s="379" t="s">
        <v>50</v>
      </c>
      <c r="D617" s="380" t="s">
        <v>51</v>
      </c>
      <c r="E617" s="14" t="s">
        <v>1087</v>
      </c>
      <c r="F617" s="12" t="s">
        <v>1088</v>
      </c>
      <c r="G617" s="264">
        <v>64503.519999999997</v>
      </c>
      <c r="H617" s="264">
        <f>J617+K617+L617+M617+N617</f>
        <v>58935.520000000004</v>
      </c>
      <c r="I617" s="265">
        <f t="shared" si="9"/>
        <v>0.84999996606460759</v>
      </c>
      <c r="J617" s="264">
        <v>42580.91</v>
      </c>
      <c r="K617" s="264">
        <v>0</v>
      </c>
      <c r="L617" s="264">
        <v>7514.28</v>
      </c>
      <c r="M617" s="264">
        <v>0</v>
      </c>
      <c r="N617" s="264">
        <v>8840.33</v>
      </c>
      <c r="O617" s="39">
        <v>43581</v>
      </c>
      <c r="P617" s="252" t="e">
        <f>YEAR(#REF!)</f>
        <v>#REF!</v>
      </c>
      <c r="Q6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7" s="252">
        <f>YEAR(O617)</f>
        <v>2019</v>
      </c>
      <c r="S617" s="252" t="str">
        <f>IF(MONTH(O617)=1,"JANVIER",IF(MONTH(O617)=2,"FEVRIER",IF(MONTH(O617)=3,"MARS",IF(MONTH(O617)=4,"AVRIL",IF(MONTH(O617)=5,"MAI",IF(MONTH(O617)=6,"JUIN",IF(MONTH(O617)=7,"JUILLET",IF(MONTH(O617)=8,"AOUT",IF(MONTH(O617)=9,"SEPTEMBRE",IF(MONTH(O617)=10,"OCTOBRE",IF(MONTH(4)=11,"NOVEMBRE",IF(MONTH(#REF!)=12,"DECEMBRE"))))))))))))</f>
        <v>AVRIL</v>
      </c>
      <c r="T617" s="252" t="e">
        <f>YEAR(#REF!)</f>
        <v>#REF!</v>
      </c>
      <c r="U6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7" s="222" t="s">
        <v>27</v>
      </c>
      <c r="W617" s="222" t="s">
        <v>27</v>
      </c>
      <c r="X617" s="330"/>
      <c r="Y617" s="215"/>
      <c r="Z617" s="190"/>
      <c r="AA617" s="190"/>
      <c r="GA617" s="484"/>
    </row>
    <row r="618" spans="1:183" s="214" customFormat="1" ht="48.65" customHeight="1" x14ac:dyDescent="0.35">
      <c r="A618" s="67" t="s">
        <v>2495</v>
      </c>
      <c r="B618" s="378" t="s">
        <v>351</v>
      </c>
      <c r="C618" s="379" t="s">
        <v>50</v>
      </c>
      <c r="D618" s="380" t="s">
        <v>51</v>
      </c>
      <c r="E618" s="14" t="s">
        <v>1089</v>
      </c>
      <c r="F618" s="12" t="s">
        <v>1090</v>
      </c>
      <c r="G618" s="264">
        <v>18048</v>
      </c>
      <c r="H618" s="264">
        <f>J618+K618+L618+M618+N618</f>
        <v>16013.75</v>
      </c>
      <c r="I618" s="265">
        <f t="shared" si="9"/>
        <v>0.65312184841152132</v>
      </c>
      <c r="J618" s="264">
        <v>8890.09</v>
      </c>
      <c r="K618" s="264">
        <v>1568.84</v>
      </c>
      <c r="L618" s="264">
        <v>0</v>
      </c>
      <c r="M618" s="264">
        <v>0</v>
      </c>
      <c r="N618" s="264">
        <v>5554.82</v>
      </c>
      <c r="O618" s="39">
        <v>43942</v>
      </c>
      <c r="P618" s="252" t="e">
        <f>YEAR(#REF!)</f>
        <v>#REF!</v>
      </c>
      <c r="Q6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8" s="252">
        <f>YEAR(O618)</f>
        <v>2020</v>
      </c>
      <c r="S618" s="252" t="str">
        <f>IF(MONTH(O618)=1,"JANVIER",IF(MONTH(O618)=2,"FEVRIER",IF(MONTH(O618)=3,"MARS",IF(MONTH(O618)=4,"AVRIL",IF(MONTH(O618)=5,"MAI",IF(MONTH(O618)=6,"JUIN",IF(MONTH(O618)=7,"JUILLET",IF(MONTH(O618)=8,"AOUT",IF(MONTH(O618)=9,"SEPTEMBRE",IF(MONTH(O618)=10,"OCTOBRE",IF(MONTH(4)=11,"NOVEMBRE",IF(MONTH(#REF!)=12,"DECEMBRE"))))))))))))</f>
        <v>AVRIL</v>
      </c>
      <c r="T618" s="252" t="e">
        <f>YEAR(#REF!)</f>
        <v>#REF!</v>
      </c>
      <c r="U6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8" s="222" t="s">
        <v>27</v>
      </c>
      <c r="W618" s="222" t="s">
        <v>27</v>
      </c>
      <c r="X618" s="330"/>
      <c r="Y618" s="215"/>
      <c r="Z618" s="190"/>
      <c r="AA618" s="190"/>
      <c r="GA618" s="484"/>
    </row>
    <row r="619" spans="1:183" s="214" customFormat="1" ht="48.65" customHeight="1" x14ac:dyDescent="0.35">
      <c r="A619" s="67" t="s">
        <v>2495</v>
      </c>
      <c r="B619" s="255" t="s">
        <v>351</v>
      </c>
      <c r="C619" s="405" t="s">
        <v>50</v>
      </c>
      <c r="D619" s="406" t="s">
        <v>51</v>
      </c>
      <c r="E619" s="14" t="s">
        <v>1091</v>
      </c>
      <c r="F619" s="25" t="s">
        <v>473</v>
      </c>
      <c r="G619" s="15">
        <v>18363.349999999999</v>
      </c>
      <c r="H619" s="15">
        <v>18363.349999999999</v>
      </c>
      <c r="I619" s="277">
        <v>0.5000002722814737</v>
      </c>
      <c r="J619" s="15">
        <v>7804.42</v>
      </c>
      <c r="K619" s="15">
        <v>1377.26</v>
      </c>
      <c r="L619" s="15">
        <v>0</v>
      </c>
      <c r="M619" s="15">
        <v>0</v>
      </c>
      <c r="N619" s="15">
        <v>9181.67</v>
      </c>
      <c r="O619" s="11">
        <v>43109</v>
      </c>
      <c r="P619" s="252" t="e">
        <f>YEAR(#REF!)</f>
        <v>#REF!</v>
      </c>
      <c r="Q6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19" s="252">
        <f>YEAR(O619)</f>
        <v>2018</v>
      </c>
      <c r="S619" s="252" t="str">
        <f>IF(MONTH(O619)=1,"JANVIER",IF(MONTH(O619)=2,"FEVRIER",IF(MONTH(O619)=3,"MARS",IF(MONTH(O619)=4,"AVRIL",IF(MONTH(O619)=5,"MAI",IF(MONTH(O619)=6,"JUIN",IF(MONTH(O619)=7,"JUILLET",IF(MONTH(O619)=8,"AOUT",IF(MONTH(O619)=9,"SEPTEMBRE",IF(MONTH(O619)=10,"OCTOBRE",IF(MONTH(4)=11,"NOVEMBRE",IF(MONTH(#REF!)=12,"DECEMBRE"))))))))))))</f>
        <v>JANVIER</v>
      </c>
      <c r="T619" s="252" t="e">
        <f>YEAR(#REF!)</f>
        <v>#REF!</v>
      </c>
      <c r="U6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19" s="222" t="s">
        <v>27</v>
      </c>
      <c r="W619" s="222" t="s">
        <v>27</v>
      </c>
      <c r="X619" s="368"/>
      <c r="Y619" s="399"/>
      <c r="Z619" s="190"/>
      <c r="AA619" s="190"/>
      <c r="GA619" s="484"/>
    </row>
    <row r="620" spans="1:183" s="214" customFormat="1" ht="48.65" customHeight="1" x14ac:dyDescent="0.35">
      <c r="A620" s="67" t="s">
        <v>2495</v>
      </c>
      <c r="B620" s="255" t="s">
        <v>351</v>
      </c>
      <c r="C620" s="405" t="s">
        <v>50</v>
      </c>
      <c r="D620" s="406" t="s">
        <v>51</v>
      </c>
      <c r="E620" s="14" t="s">
        <v>1092</v>
      </c>
      <c r="F620" s="25" t="s">
        <v>1093</v>
      </c>
      <c r="G620" s="15">
        <v>7650</v>
      </c>
      <c r="H620" s="15">
        <v>6600</v>
      </c>
      <c r="I620" s="277">
        <v>0.65</v>
      </c>
      <c r="J620" s="15">
        <v>3646.5</v>
      </c>
      <c r="K620" s="15">
        <v>643.5</v>
      </c>
      <c r="L620" s="15">
        <v>0</v>
      </c>
      <c r="M620" s="15">
        <v>0</v>
      </c>
      <c r="N620" s="15">
        <v>2310</v>
      </c>
      <c r="O620" s="11">
        <v>43109</v>
      </c>
      <c r="P620" s="252" t="e">
        <f>YEAR(#REF!)</f>
        <v>#REF!</v>
      </c>
      <c r="Q6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0" s="252">
        <f>YEAR(O620)</f>
        <v>2018</v>
      </c>
      <c r="S620" s="252" t="str">
        <f>IF(MONTH(O620)=1,"JANVIER",IF(MONTH(O620)=2,"FEVRIER",IF(MONTH(O620)=3,"MARS",IF(MONTH(O620)=4,"AVRIL",IF(MONTH(O620)=5,"MAI",IF(MONTH(O620)=6,"JUIN",IF(MONTH(O620)=7,"JUILLET",IF(MONTH(O620)=8,"AOUT",IF(MONTH(O620)=9,"SEPTEMBRE",IF(MONTH(O620)=10,"OCTOBRE",IF(MONTH(4)=11,"NOVEMBRE",IF(MONTH(#REF!)=12,"DECEMBRE"))))))))))))</f>
        <v>JANVIER</v>
      </c>
      <c r="T620" s="252" t="e">
        <f>YEAR(#REF!)</f>
        <v>#REF!</v>
      </c>
      <c r="U6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0" s="222" t="s">
        <v>27</v>
      </c>
      <c r="W620" s="222" t="s">
        <v>27</v>
      </c>
      <c r="X620" s="368"/>
      <c r="Y620" s="399"/>
      <c r="Z620" s="190"/>
      <c r="AA620" s="190"/>
      <c r="GA620" s="484"/>
    </row>
    <row r="621" spans="1:183" s="214" customFormat="1" ht="48.65" customHeight="1" x14ac:dyDescent="0.35">
      <c r="A621" s="67" t="s">
        <v>2495</v>
      </c>
      <c r="B621" s="255" t="s">
        <v>351</v>
      </c>
      <c r="C621" s="405" t="s">
        <v>50</v>
      </c>
      <c r="D621" s="406" t="s">
        <v>51</v>
      </c>
      <c r="E621" s="14" t="s">
        <v>1094</v>
      </c>
      <c r="F621" s="25" t="s">
        <v>615</v>
      </c>
      <c r="G621" s="15">
        <v>30500</v>
      </c>
      <c r="H621" s="15">
        <v>29700</v>
      </c>
      <c r="I621" s="277">
        <v>0.65</v>
      </c>
      <c r="J621" s="15">
        <v>16409.25</v>
      </c>
      <c r="K621" s="15">
        <v>2895.75</v>
      </c>
      <c r="L621" s="15">
        <v>0</v>
      </c>
      <c r="M621" s="15">
        <v>0</v>
      </c>
      <c r="N621" s="15">
        <v>10395</v>
      </c>
      <c r="O621" s="11">
        <v>43109</v>
      </c>
      <c r="P621" s="252" t="e">
        <f>YEAR(#REF!)</f>
        <v>#REF!</v>
      </c>
      <c r="Q6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1" s="252">
        <f>YEAR(O621)</f>
        <v>2018</v>
      </c>
      <c r="S621" s="252" t="str">
        <f>IF(MONTH(O621)=1,"JANVIER",IF(MONTH(O621)=2,"FEVRIER",IF(MONTH(O621)=3,"MARS",IF(MONTH(O621)=4,"AVRIL",IF(MONTH(O621)=5,"MAI",IF(MONTH(O621)=6,"JUIN",IF(MONTH(O621)=7,"JUILLET",IF(MONTH(O621)=8,"AOUT",IF(MONTH(O621)=9,"SEPTEMBRE",IF(MONTH(O621)=10,"OCTOBRE",IF(MONTH(4)=11,"NOVEMBRE",IF(MONTH(#REF!)=12,"DECEMBRE"))))))))))))</f>
        <v>JANVIER</v>
      </c>
      <c r="T621" s="252" t="e">
        <f>YEAR(#REF!)</f>
        <v>#REF!</v>
      </c>
      <c r="U6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1" s="222" t="s">
        <v>27</v>
      </c>
      <c r="W621" s="222" t="s">
        <v>27</v>
      </c>
      <c r="X621" s="368"/>
      <c r="Y621" s="399"/>
      <c r="Z621" s="190"/>
      <c r="AA621" s="190"/>
      <c r="GA621" s="484"/>
    </row>
    <row r="622" spans="1:183" s="214" customFormat="1" ht="70.5" customHeight="1" x14ac:dyDescent="0.35">
      <c r="A622" s="67" t="s">
        <v>2495</v>
      </c>
      <c r="B622" s="255" t="s">
        <v>351</v>
      </c>
      <c r="C622" s="405" t="s">
        <v>50</v>
      </c>
      <c r="D622" s="406" t="s">
        <v>51</v>
      </c>
      <c r="E622" s="14" t="s">
        <v>1095</v>
      </c>
      <c r="F622" s="25" t="s">
        <v>363</v>
      </c>
      <c r="G622" s="15">
        <v>102965.8</v>
      </c>
      <c r="H622" s="15">
        <v>93640.25</v>
      </c>
      <c r="I622" s="277">
        <v>0.53610226371672443</v>
      </c>
      <c r="J622" s="15">
        <v>42670.63</v>
      </c>
      <c r="K622" s="15">
        <v>0</v>
      </c>
      <c r="L622" s="15">
        <v>7530.12</v>
      </c>
      <c r="M622" s="15">
        <v>0</v>
      </c>
      <c r="N622" s="15">
        <v>43439.5</v>
      </c>
      <c r="O622" s="11">
        <v>43137</v>
      </c>
      <c r="P622" s="252" t="e">
        <f>YEAR(#REF!)</f>
        <v>#REF!</v>
      </c>
      <c r="Q6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2" s="252">
        <f>YEAR(O622)</f>
        <v>2018</v>
      </c>
      <c r="S622" s="252" t="str">
        <f>IF(MONTH(O622)=1,"JANVIER",IF(MONTH(O622)=2,"FEVRIER",IF(MONTH(O622)=3,"MARS",IF(MONTH(O622)=4,"AVRIL",IF(MONTH(O622)=5,"MAI",IF(MONTH(O622)=6,"JUIN",IF(MONTH(O622)=7,"JUILLET",IF(MONTH(O622)=8,"AOUT",IF(MONTH(O622)=9,"SEPTEMBRE",IF(MONTH(O622)=10,"OCTOBRE",IF(MONTH(4)=11,"NOVEMBRE",IF(MONTH(#REF!)=12,"DECEMBRE"))))))))))))</f>
        <v>FEVRIER</v>
      </c>
      <c r="T622" s="252" t="e">
        <f>YEAR(#REF!)</f>
        <v>#REF!</v>
      </c>
      <c r="U6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2" s="222" t="s">
        <v>27</v>
      </c>
      <c r="W622" s="222" t="s">
        <v>27</v>
      </c>
      <c r="X622" s="368"/>
      <c r="Y622" s="399"/>
      <c r="Z622" s="190"/>
      <c r="AA622" s="190"/>
      <c r="GA622" s="484"/>
    </row>
    <row r="623" spans="1:183" s="214" customFormat="1" ht="48.65" customHeight="1" x14ac:dyDescent="0.35">
      <c r="A623" s="67" t="s">
        <v>2495</v>
      </c>
      <c r="B623" s="255" t="s">
        <v>351</v>
      </c>
      <c r="C623" s="405" t="s">
        <v>50</v>
      </c>
      <c r="D623" s="406" t="s">
        <v>51</v>
      </c>
      <c r="E623" s="14" t="s">
        <v>1096</v>
      </c>
      <c r="F623" s="25" t="s">
        <v>1097</v>
      </c>
      <c r="G623" s="15">
        <v>69300</v>
      </c>
      <c r="H623" s="15">
        <v>58763</v>
      </c>
      <c r="I623" s="277">
        <v>0.64620594591835001</v>
      </c>
      <c r="J623" s="15">
        <v>32181.5</v>
      </c>
      <c r="K623" s="15">
        <v>5791.5</v>
      </c>
      <c r="L623" s="15">
        <v>0</v>
      </c>
      <c r="M623" s="15">
        <v>0</v>
      </c>
      <c r="N623" s="15">
        <v>20790</v>
      </c>
      <c r="O623" s="11">
        <v>43109</v>
      </c>
      <c r="P623" s="252" t="e">
        <f>YEAR(#REF!)</f>
        <v>#REF!</v>
      </c>
      <c r="Q6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3" s="252">
        <f>YEAR(O623)</f>
        <v>2018</v>
      </c>
      <c r="S623" s="252" t="str">
        <f>IF(MONTH(O623)=1,"JANVIER",IF(MONTH(O623)=2,"FEVRIER",IF(MONTH(O623)=3,"MARS",IF(MONTH(O623)=4,"AVRIL",IF(MONTH(O623)=5,"MAI",IF(MONTH(O623)=6,"JUIN",IF(MONTH(O623)=7,"JUILLET",IF(MONTH(O623)=8,"AOUT",IF(MONTH(O623)=9,"SEPTEMBRE",IF(MONTH(O623)=10,"OCTOBRE",IF(MONTH(4)=11,"NOVEMBRE",IF(MONTH(#REF!)=12,"DECEMBRE"))))))))))))</f>
        <v>JANVIER</v>
      </c>
      <c r="T623" s="252" t="e">
        <f>YEAR(#REF!)</f>
        <v>#REF!</v>
      </c>
      <c r="U6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3" s="222" t="s">
        <v>27</v>
      </c>
      <c r="W623" s="222" t="s">
        <v>27</v>
      </c>
      <c r="X623" s="368"/>
      <c r="Y623" s="399"/>
      <c r="Z623" s="190"/>
      <c r="AA623" s="190"/>
      <c r="GA623" s="484"/>
    </row>
    <row r="624" spans="1:183" s="214" customFormat="1" ht="48.65" customHeight="1" x14ac:dyDescent="0.35">
      <c r="A624" s="67" t="s">
        <v>2495</v>
      </c>
      <c r="B624" s="255" t="s">
        <v>351</v>
      </c>
      <c r="C624" s="405" t="s">
        <v>50</v>
      </c>
      <c r="D624" s="406" t="s">
        <v>51</v>
      </c>
      <c r="E624" s="14" t="s">
        <v>1098</v>
      </c>
      <c r="F624" s="25" t="s">
        <v>1099</v>
      </c>
      <c r="G624" s="15">
        <v>28754</v>
      </c>
      <c r="H624" s="15">
        <v>28754</v>
      </c>
      <c r="I624" s="277">
        <v>0.5</v>
      </c>
      <c r="J624" s="15">
        <v>12220.45</v>
      </c>
      <c r="K624" s="15">
        <v>0</v>
      </c>
      <c r="L624" s="15">
        <v>2156.5500000000002</v>
      </c>
      <c r="M624" s="15">
        <v>0</v>
      </c>
      <c r="N624" s="15">
        <v>14377</v>
      </c>
      <c r="O624" s="11">
        <v>43137</v>
      </c>
      <c r="P624" s="252" t="e">
        <f>YEAR(#REF!)</f>
        <v>#REF!</v>
      </c>
      <c r="Q6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4" s="252">
        <f>YEAR(O624)</f>
        <v>2018</v>
      </c>
      <c r="S624" s="252" t="str">
        <f>IF(MONTH(O624)=1,"JANVIER",IF(MONTH(O624)=2,"FEVRIER",IF(MONTH(O624)=3,"MARS",IF(MONTH(O624)=4,"AVRIL",IF(MONTH(O624)=5,"MAI",IF(MONTH(O624)=6,"JUIN",IF(MONTH(O624)=7,"JUILLET",IF(MONTH(O624)=8,"AOUT",IF(MONTH(O624)=9,"SEPTEMBRE",IF(MONTH(O624)=10,"OCTOBRE",IF(MONTH(4)=11,"NOVEMBRE",IF(MONTH(#REF!)=12,"DECEMBRE"))))))))))))</f>
        <v>FEVRIER</v>
      </c>
      <c r="T624" s="252" t="e">
        <f>YEAR(#REF!)</f>
        <v>#REF!</v>
      </c>
      <c r="U6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4" s="222" t="s">
        <v>27</v>
      </c>
      <c r="W624" s="222" t="s">
        <v>27</v>
      </c>
      <c r="X624" s="368"/>
      <c r="Y624" s="399"/>
      <c r="Z624" s="190"/>
      <c r="AA624" s="190"/>
      <c r="GA624" s="484"/>
    </row>
    <row r="625" spans="1:183" s="214" customFormat="1" ht="48.65" customHeight="1" x14ac:dyDescent="0.35">
      <c r="A625" s="67" t="s">
        <v>2495</v>
      </c>
      <c r="B625" s="255" t="s">
        <v>351</v>
      </c>
      <c r="C625" s="405" t="s">
        <v>50</v>
      </c>
      <c r="D625" s="406" t="s">
        <v>51</v>
      </c>
      <c r="E625" s="14" t="s">
        <v>1100</v>
      </c>
      <c r="F625" s="25" t="s">
        <v>1101</v>
      </c>
      <c r="G625" s="15">
        <v>17187.05</v>
      </c>
      <c r="H625" s="15">
        <v>17188.050000000003</v>
      </c>
      <c r="I625" s="277">
        <v>0.50002938087799365</v>
      </c>
      <c r="J625" s="15">
        <v>7305.5</v>
      </c>
      <c r="K625" s="15">
        <v>1289.03</v>
      </c>
      <c r="L625" s="15">
        <v>0</v>
      </c>
      <c r="M625" s="15">
        <v>0</v>
      </c>
      <c r="N625" s="15">
        <v>8593.52</v>
      </c>
      <c r="O625" s="11">
        <v>43109</v>
      </c>
      <c r="P625" s="252" t="e">
        <f>YEAR(#REF!)</f>
        <v>#REF!</v>
      </c>
      <c r="Q6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5" s="252">
        <f>YEAR(O625)</f>
        <v>2018</v>
      </c>
      <c r="S625" s="252" t="str">
        <f>IF(MONTH(O625)=1,"JANVIER",IF(MONTH(O625)=2,"FEVRIER",IF(MONTH(O625)=3,"MARS",IF(MONTH(O625)=4,"AVRIL",IF(MONTH(O625)=5,"MAI",IF(MONTH(O625)=6,"JUIN",IF(MONTH(O625)=7,"JUILLET",IF(MONTH(O625)=8,"AOUT",IF(MONTH(O625)=9,"SEPTEMBRE",IF(MONTH(O625)=10,"OCTOBRE",IF(MONTH(4)=11,"NOVEMBRE",IF(MONTH(#REF!)=12,"DECEMBRE"))))))))))))</f>
        <v>JANVIER</v>
      </c>
      <c r="T625" s="252" t="e">
        <f>YEAR(#REF!)</f>
        <v>#REF!</v>
      </c>
      <c r="U6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5" s="222" t="s">
        <v>27</v>
      </c>
      <c r="W625" s="222" t="s">
        <v>27</v>
      </c>
      <c r="X625" s="368"/>
      <c r="Y625" s="487"/>
      <c r="Z625" s="190"/>
      <c r="AA625" s="190"/>
      <c r="GA625" s="484"/>
    </row>
    <row r="626" spans="1:183" s="214" customFormat="1" ht="48.65" customHeight="1" x14ac:dyDescent="0.35">
      <c r="A626" s="67" t="s">
        <v>2495</v>
      </c>
      <c r="B626" s="255" t="s">
        <v>351</v>
      </c>
      <c r="C626" s="405" t="s">
        <v>50</v>
      </c>
      <c r="D626" s="406" t="s">
        <v>51</v>
      </c>
      <c r="E626" s="14" t="s">
        <v>1102</v>
      </c>
      <c r="F626" s="25" t="s">
        <v>1103</v>
      </c>
      <c r="G626" s="15">
        <v>11763</v>
      </c>
      <c r="H626" s="15">
        <v>11763</v>
      </c>
      <c r="I626" s="277">
        <v>0.5</v>
      </c>
      <c r="J626" s="15">
        <v>4999.2700000000004</v>
      </c>
      <c r="K626" s="15">
        <v>882.23</v>
      </c>
      <c r="L626" s="15">
        <v>0</v>
      </c>
      <c r="M626" s="15">
        <v>0</v>
      </c>
      <c r="N626" s="15">
        <v>5881.5</v>
      </c>
      <c r="O626" s="11">
        <v>43109</v>
      </c>
      <c r="P626" s="252" t="e">
        <f>YEAR(#REF!)</f>
        <v>#REF!</v>
      </c>
      <c r="Q6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6" s="252">
        <f>YEAR(O626)</f>
        <v>2018</v>
      </c>
      <c r="S626" s="252" t="str">
        <f>IF(MONTH(O626)=1,"JANVIER",IF(MONTH(O626)=2,"FEVRIER",IF(MONTH(O626)=3,"MARS",IF(MONTH(O626)=4,"AVRIL",IF(MONTH(O626)=5,"MAI",IF(MONTH(O626)=6,"JUIN",IF(MONTH(O626)=7,"JUILLET",IF(MONTH(O626)=8,"AOUT",IF(MONTH(O626)=9,"SEPTEMBRE",IF(MONTH(O626)=10,"OCTOBRE",IF(MONTH(4)=11,"NOVEMBRE",IF(MONTH(#REF!)=12,"DECEMBRE"))))))))))))</f>
        <v>JANVIER</v>
      </c>
      <c r="T626" s="252" t="e">
        <f>YEAR(#REF!)</f>
        <v>#REF!</v>
      </c>
      <c r="U6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6" s="222" t="s">
        <v>27</v>
      </c>
      <c r="W626" s="222" t="s">
        <v>27</v>
      </c>
      <c r="X626" s="368"/>
      <c r="Y626" s="487"/>
      <c r="Z626" s="190"/>
      <c r="AA626" s="190"/>
      <c r="GA626" s="484"/>
    </row>
    <row r="627" spans="1:183" s="214" customFormat="1" ht="48.65" customHeight="1" x14ac:dyDescent="0.35">
      <c r="A627" s="67" t="s">
        <v>2495</v>
      </c>
      <c r="B627" s="255" t="s">
        <v>351</v>
      </c>
      <c r="C627" s="405" t="s">
        <v>50</v>
      </c>
      <c r="D627" s="406" t="s">
        <v>51</v>
      </c>
      <c r="E627" s="14" t="s">
        <v>1104</v>
      </c>
      <c r="F627" s="12" t="s">
        <v>1023</v>
      </c>
      <c r="G627" s="15">
        <v>137293.95000000001</v>
      </c>
      <c r="H627" s="15">
        <v>68617.5</v>
      </c>
      <c r="I627" s="277">
        <v>0.5</v>
      </c>
      <c r="J627" s="15">
        <v>29162.43</v>
      </c>
      <c r="K627" s="15">
        <v>0</v>
      </c>
      <c r="L627" s="15">
        <v>5146.32</v>
      </c>
      <c r="M627" s="15">
        <v>0</v>
      </c>
      <c r="N627" s="15">
        <v>34308.75</v>
      </c>
      <c r="O627" s="11">
        <v>43223</v>
      </c>
      <c r="P627" s="252" t="e">
        <f>YEAR(#REF!)</f>
        <v>#REF!</v>
      </c>
      <c r="Q6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7" s="252">
        <f>YEAR(O627)</f>
        <v>2018</v>
      </c>
      <c r="S627" s="252" t="str">
        <f>IF(MONTH(O627)=1,"JANVIER",IF(MONTH(O627)=2,"FEVRIER",IF(MONTH(O627)=3,"MARS",IF(MONTH(O627)=4,"AVRIL",IF(MONTH(O627)=5,"MAI",IF(MONTH(O627)=6,"JUIN",IF(MONTH(O627)=7,"JUILLET",IF(MONTH(O627)=8,"AOUT",IF(MONTH(O627)=9,"SEPTEMBRE",IF(MONTH(O627)=10,"OCTOBRE",IF(MONTH(4)=11,"NOVEMBRE",IF(MONTH(#REF!)=12,"DECEMBRE"))))))))))))</f>
        <v>MAI</v>
      </c>
      <c r="T627" s="252" t="e">
        <f>YEAR(#REF!)</f>
        <v>#REF!</v>
      </c>
      <c r="U6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7" s="222" t="s">
        <v>27</v>
      </c>
      <c r="W627" s="222" t="s">
        <v>27</v>
      </c>
      <c r="X627" s="368"/>
      <c r="Y627" s="399"/>
      <c r="Z627" s="190"/>
      <c r="AA627" s="190"/>
      <c r="GA627" s="484"/>
    </row>
    <row r="628" spans="1:183" s="214" customFormat="1" ht="48.65" customHeight="1" x14ac:dyDescent="0.35">
      <c r="A628" s="67" t="s">
        <v>2495</v>
      </c>
      <c r="B628" s="255" t="s">
        <v>351</v>
      </c>
      <c r="C628" s="405" t="s">
        <v>50</v>
      </c>
      <c r="D628" s="406" t="s">
        <v>51</v>
      </c>
      <c r="E628" s="14" t="s">
        <v>1105</v>
      </c>
      <c r="F628" s="12" t="s">
        <v>355</v>
      </c>
      <c r="G628" s="15">
        <v>96327.2</v>
      </c>
      <c r="H628" s="15">
        <v>63716.25</v>
      </c>
      <c r="I628" s="277">
        <v>0.50000007847291705</v>
      </c>
      <c r="J628" s="15">
        <v>27079.41</v>
      </c>
      <c r="K628" s="15">
        <v>0</v>
      </c>
      <c r="L628" s="15">
        <v>4778.72</v>
      </c>
      <c r="M628" s="15">
        <v>0</v>
      </c>
      <c r="N628" s="15">
        <v>31858.12</v>
      </c>
      <c r="O628" s="11">
        <v>43196</v>
      </c>
      <c r="P628" s="252" t="e">
        <f>YEAR(#REF!)</f>
        <v>#REF!</v>
      </c>
      <c r="Q6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8" s="252">
        <f>YEAR(O628)</f>
        <v>2018</v>
      </c>
      <c r="S628" s="252" t="str">
        <f>IF(MONTH(O628)=1,"JANVIER",IF(MONTH(O628)=2,"FEVRIER",IF(MONTH(O628)=3,"MARS",IF(MONTH(O628)=4,"AVRIL",IF(MONTH(O628)=5,"MAI",IF(MONTH(O628)=6,"JUIN",IF(MONTH(O628)=7,"JUILLET",IF(MONTH(O628)=8,"AOUT",IF(MONTH(O628)=9,"SEPTEMBRE",IF(MONTH(O628)=10,"OCTOBRE",IF(MONTH(4)=11,"NOVEMBRE",IF(MONTH(#REF!)=12,"DECEMBRE"))))))))))))</f>
        <v>AVRIL</v>
      </c>
      <c r="T628" s="252" t="e">
        <f>YEAR(#REF!)</f>
        <v>#REF!</v>
      </c>
      <c r="U6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8" s="222" t="s">
        <v>27</v>
      </c>
      <c r="W628" s="222" t="s">
        <v>27</v>
      </c>
      <c r="X628" s="368"/>
      <c r="Y628" s="399"/>
      <c r="Z628" s="190"/>
      <c r="AA628" s="190"/>
      <c r="GA628" s="484"/>
    </row>
    <row r="629" spans="1:183" s="214" customFormat="1" ht="48.65" customHeight="1" x14ac:dyDescent="0.35">
      <c r="A629" s="67" t="s">
        <v>2495</v>
      </c>
      <c r="B629" s="255" t="s">
        <v>351</v>
      </c>
      <c r="C629" s="405" t="s">
        <v>50</v>
      </c>
      <c r="D629" s="406" t="s">
        <v>51</v>
      </c>
      <c r="E629" s="14" t="s">
        <v>1106</v>
      </c>
      <c r="F629" s="25" t="s">
        <v>416</v>
      </c>
      <c r="G629" s="15">
        <v>28149</v>
      </c>
      <c r="H629" s="15">
        <v>28149</v>
      </c>
      <c r="I629" s="277">
        <v>0.64999999999999991</v>
      </c>
      <c r="J629" s="15">
        <v>15552.32</v>
      </c>
      <c r="K629" s="15">
        <v>2744.53</v>
      </c>
      <c r="L629" s="15">
        <v>0</v>
      </c>
      <c r="M629" s="15">
        <v>0</v>
      </c>
      <c r="N629" s="15">
        <v>9852.15</v>
      </c>
      <c r="O629" s="11">
        <v>43109</v>
      </c>
      <c r="P629" s="252" t="e">
        <f>YEAR(#REF!)</f>
        <v>#REF!</v>
      </c>
      <c r="Q6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29" s="252">
        <f>YEAR(O629)</f>
        <v>2018</v>
      </c>
      <c r="S629" s="252" t="str">
        <f>IF(MONTH(O629)=1,"JANVIER",IF(MONTH(O629)=2,"FEVRIER",IF(MONTH(O629)=3,"MARS",IF(MONTH(O629)=4,"AVRIL",IF(MONTH(O629)=5,"MAI",IF(MONTH(O629)=6,"JUIN",IF(MONTH(O629)=7,"JUILLET",IF(MONTH(O629)=8,"AOUT",IF(MONTH(O629)=9,"SEPTEMBRE",IF(MONTH(O629)=10,"OCTOBRE",IF(MONTH(4)=11,"NOVEMBRE",IF(MONTH(#REF!)=12,"DECEMBRE"))))))))))))</f>
        <v>JANVIER</v>
      </c>
      <c r="T629" s="252" t="e">
        <f>YEAR(#REF!)</f>
        <v>#REF!</v>
      </c>
      <c r="U6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29" s="222" t="s">
        <v>27</v>
      </c>
      <c r="W629" s="222" t="s">
        <v>27</v>
      </c>
      <c r="X629" s="368"/>
      <c r="Y629" s="399"/>
      <c r="Z629" s="190"/>
      <c r="AA629" s="190"/>
      <c r="GA629" s="484"/>
    </row>
    <row r="630" spans="1:183" s="67" customFormat="1" ht="48.65" customHeight="1" x14ac:dyDescent="0.35">
      <c r="A630" s="67" t="s">
        <v>2495</v>
      </c>
      <c r="B630" s="255" t="s">
        <v>351</v>
      </c>
      <c r="C630" s="405" t="s">
        <v>50</v>
      </c>
      <c r="D630" s="406" t="s">
        <v>51</v>
      </c>
      <c r="E630" s="14" t="s">
        <v>1107</v>
      </c>
      <c r="F630" s="25" t="s">
        <v>1108</v>
      </c>
      <c r="G630" s="15">
        <v>6273.6</v>
      </c>
      <c r="H630" s="15">
        <v>6273.6</v>
      </c>
      <c r="I630" s="277">
        <v>0.5</v>
      </c>
      <c r="J630" s="15">
        <v>2666.28</v>
      </c>
      <c r="K630" s="15">
        <v>470.52</v>
      </c>
      <c r="L630" s="15">
        <v>0</v>
      </c>
      <c r="M630" s="15">
        <v>0</v>
      </c>
      <c r="N630" s="15">
        <v>3136.8</v>
      </c>
      <c r="O630" s="11">
        <v>43109</v>
      </c>
      <c r="P630" s="252" t="e">
        <f>YEAR(#REF!)</f>
        <v>#REF!</v>
      </c>
      <c r="Q6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0" s="252">
        <f>YEAR(O630)</f>
        <v>2018</v>
      </c>
      <c r="S630" s="252" t="str">
        <f>IF(MONTH(O630)=1,"JANVIER",IF(MONTH(O630)=2,"FEVRIER",IF(MONTH(O630)=3,"MARS",IF(MONTH(O630)=4,"AVRIL",IF(MONTH(O630)=5,"MAI",IF(MONTH(O630)=6,"JUIN",IF(MONTH(O630)=7,"JUILLET",IF(MONTH(O630)=8,"AOUT",IF(MONTH(O630)=9,"SEPTEMBRE",IF(MONTH(O630)=10,"OCTOBRE",IF(MONTH(4)=11,"NOVEMBRE",IF(MONTH(#REF!)=12,"DECEMBRE"))))))))))))</f>
        <v>JANVIER</v>
      </c>
      <c r="T630" s="252" t="e">
        <f>YEAR(#REF!)</f>
        <v>#REF!</v>
      </c>
      <c r="U6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0" s="317" t="s">
        <v>27</v>
      </c>
      <c r="W630" s="317" t="s">
        <v>27</v>
      </c>
      <c r="X630" s="368"/>
      <c r="Y630" s="399"/>
      <c r="Z630" s="190"/>
      <c r="AA630" s="190"/>
      <c r="GA630" s="68"/>
    </row>
    <row r="631" spans="1:183" s="67" customFormat="1" ht="61.5" customHeight="1" x14ac:dyDescent="0.35">
      <c r="A631" s="67" t="s">
        <v>2495</v>
      </c>
      <c r="B631" s="255" t="s">
        <v>351</v>
      </c>
      <c r="C631" s="405" t="s">
        <v>50</v>
      </c>
      <c r="D631" s="406" t="s">
        <v>51</v>
      </c>
      <c r="E631" s="14" t="s">
        <v>1109</v>
      </c>
      <c r="F631" s="12" t="s">
        <v>429</v>
      </c>
      <c r="G631" s="15">
        <v>24981</v>
      </c>
      <c r="H631" s="15">
        <v>24981</v>
      </c>
      <c r="I631" s="277">
        <v>0.65</v>
      </c>
      <c r="J631" s="15">
        <v>13802</v>
      </c>
      <c r="K631" s="15">
        <v>0</v>
      </c>
      <c r="L631" s="15">
        <v>2435.65</v>
      </c>
      <c r="M631" s="15">
        <v>0</v>
      </c>
      <c r="N631" s="15">
        <v>8743.35</v>
      </c>
      <c r="O631" s="11">
        <v>43165</v>
      </c>
      <c r="P631" s="252" t="e">
        <f>YEAR(#REF!)</f>
        <v>#REF!</v>
      </c>
      <c r="Q6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1" s="252">
        <f>YEAR(O631)</f>
        <v>2018</v>
      </c>
      <c r="S631" s="252" t="str">
        <f>IF(MONTH(O631)=1,"JANVIER",IF(MONTH(O631)=2,"FEVRIER",IF(MONTH(O631)=3,"MARS",IF(MONTH(O631)=4,"AVRIL",IF(MONTH(O631)=5,"MAI",IF(MONTH(O631)=6,"JUIN",IF(MONTH(O631)=7,"JUILLET",IF(MONTH(O631)=8,"AOUT",IF(MONTH(O631)=9,"SEPTEMBRE",IF(MONTH(O631)=10,"OCTOBRE",IF(MONTH(4)=11,"NOVEMBRE",IF(MONTH(#REF!)=12,"DECEMBRE"))))))))))))</f>
        <v>MARS</v>
      </c>
      <c r="T631" s="252" t="e">
        <f>YEAR(#REF!)</f>
        <v>#REF!</v>
      </c>
      <c r="U6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1" s="222" t="s">
        <v>27</v>
      </c>
      <c r="W631" s="222" t="s">
        <v>27</v>
      </c>
      <c r="X631" s="368"/>
      <c r="Y631" s="399"/>
      <c r="Z631" s="190"/>
      <c r="AA631" s="190"/>
      <c r="GA631" s="68"/>
    </row>
    <row r="632" spans="1:183" s="67" customFormat="1" ht="48.65" customHeight="1" x14ac:dyDescent="0.35">
      <c r="A632" s="67" t="s">
        <v>2495</v>
      </c>
      <c r="B632" s="255" t="s">
        <v>351</v>
      </c>
      <c r="C632" s="405" t="s">
        <v>50</v>
      </c>
      <c r="D632" s="406" t="s">
        <v>51</v>
      </c>
      <c r="E632" s="14" t="s">
        <v>1110</v>
      </c>
      <c r="F632" s="25" t="s">
        <v>1111</v>
      </c>
      <c r="G632" s="15">
        <v>3300</v>
      </c>
      <c r="H632" s="389">
        <v>3300</v>
      </c>
      <c r="I632" s="277">
        <v>0.65</v>
      </c>
      <c r="J632" s="15">
        <v>1823.25</v>
      </c>
      <c r="K632" s="15">
        <v>0</v>
      </c>
      <c r="L632" s="15">
        <v>321.75</v>
      </c>
      <c r="M632" s="15">
        <v>0</v>
      </c>
      <c r="N632" s="15">
        <v>1155</v>
      </c>
      <c r="O632" s="11">
        <v>43165</v>
      </c>
      <c r="P632" s="252" t="e">
        <f>YEAR(#REF!)</f>
        <v>#REF!</v>
      </c>
      <c r="Q6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2" s="252">
        <f>YEAR(O632)</f>
        <v>2018</v>
      </c>
      <c r="S632" s="252" t="str">
        <f>IF(MONTH(O632)=1,"JANVIER",IF(MONTH(O632)=2,"FEVRIER",IF(MONTH(O632)=3,"MARS",IF(MONTH(O632)=4,"AVRIL",IF(MONTH(O632)=5,"MAI",IF(MONTH(O632)=6,"JUIN",IF(MONTH(O632)=7,"JUILLET",IF(MONTH(O632)=8,"AOUT",IF(MONTH(O632)=9,"SEPTEMBRE",IF(MONTH(O632)=10,"OCTOBRE",IF(MONTH(4)=11,"NOVEMBRE",IF(MONTH(#REF!)=12,"DECEMBRE"))))))))))))</f>
        <v>MARS</v>
      </c>
      <c r="T632" s="252" t="e">
        <f>YEAR(#REF!)</f>
        <v>#REF!</v>
      </c>
      <c r="U6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2" s="222" t="s">
        <v>27</v>
      </c>
      <c r="W632" s="222" t="s">
        <v>27</v>
      </c>
      <c r="X632" s="368"/>
      <c r="Y632" s="399"/>
      <c r="Z632" s="190"/>
      <c r="AA632" s="190"/>
      <c r="GA632" s="68"/>
    </row>
    <row r="633" spans="1:183" s="67" customFormat="1" ht="90.65" customHeight="1" x14ac:dyDescent="0.35">
      <c r="A633" s="67" t="s">
        <v>2495</v>
      </c>
      <c r="B633" s="255" t="s">
        <v>351</v>
      </c>
      <c r="C633" s="405" t="s">
        <v>50</v>
      </c>
      <c r="D633" s="406" t="s">
        <v>51</v>
      </c>
      <c r="E633" s="14" t="s">
        <v>1112</v>
      </c>
      <c r="F633" s="25" t="s">
        <v>969</v>
      </c>
      <c r="G633" s="15">
        <v>57442.65</v>
      </c>
      <c r="H633" s="15">
        <v>57442.65</v>
      </c>
      <c r="I633" s="277">
        <v>0.50000008704333798</v>
      </c>
      <c r="J633" s="15">
        <v>24413.13</v>
      </c>
      <c r="K633" s="15">
        <v>0</v>
      </c>
      <c r="L633" s="15">
        <v>4308.2</v>
      </c>
      <c r="M633" s="15">
        <v>0</v>
      </c>
      <c r="N633" s="15">
        <v>28721.32</v>
      </c>
      <c r="O633" s="11">
        <v>43109</v>
      </c>
      <c r="P633" s="252" t="e">
        <f>YEAR(#REF!)</f>
        <v>#REF!</v>
      </c>
      <c r="Q6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3" s="252">
        <f>YEAR(O633)</f>
        <v>2018</v>
      </c>
      <c r="S633" s="252" t="str">
        <f>IF(MONTH(O633)=1,"JANVIER",IF(MONTH(O633)=2,"FEVRIER",IF(MONTH(O633)=3,"MARS",IF(MONTH(O633)=4,"AVRIL",IF(MONTH(O633)=5,"MAI",IF(MONTH(O633)=6,"JUIN",IF(MONTH(O633)=7,"JUILLET",IF(MONTH(O633)=8,"AOUT",IF(MONTH(O633)=9,"SEPTEMBRE",IF(MONTH(O633)=10,"OCTOBRE",IF(MONTH(4)=11,"NOVEMBRE",IF(MONTH(#REF!)=12,"DECEMBRE"))))))))))))</f>
        <v>JANVIER</v>
      </c>
      <c r="T633" s="252" t="e">
        <f>YEAR(#REF!)</f>
        <v>#REF!</v>
      </c>
      <c r="U6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3" s="222" t="s">
        <v>27</v>
      </c>
      <c r="W633" s="222" t="s">
        <v>27</v>
      </c>
      <c r="X633" s="368"/>
      <c r="Y633" s="399"/>
      <c r="Z633" s="190"/>
      <c r="AA633" s="190"/>
      <c r="GA633" s="68"/>
    </row>
    <row r="634" spans="1:183" s="67" customFormat="1" ht="48.65" customHeight="1" x14ac:dyDescent="0.35">
      <c r="A634" s="67" t="s">
        <v>2495</v>
      </c>
      <c r="B634" s="255" t="s">
        <v>351</v>
      </c>
      <c r="C634" s="405" t="s">
        <v>50</v>
      </c>
      <c r="D634" s="406" t="s">
        <v>51</v>
      </c>
      <c r="E634" s="14" t="s">
        <v>1113</v>
      </c>
      <c r="F634" s="25" t="s">
        <v>603</v>
      </c>
      <c r="G634" s="15">
        <v>30061</v>
      </c>
      <c r="H634" s="15">
        <v>30061</v>
      </c>
      <c r="I634" s="277">
        <v>0.5</v>
      </c>
      <c r="J634" s="15">
        <v>12775.92</v>
      </c>
      <c r="K634" s="15">
        <v>2254.58</v>
      </c>
      <c r="L634" s="15">
        <v>0</v>
      </c>
      <c r="M634" s="15">
        <v>0</v>
      </c>
      <c r="N634" s="15">
        <v>15030.5</v>
      </c>
      <c r="O634" s="11">
        <v>43109</v>
      </c>
      <c r="P634" s="252" t="e">
        <f>YEAR(#REF!)</f>
        <v>#REF!</v>
      </c>
      <c r="Q6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4" s="252">
        <f>YEAR(O634)</f>
        <v>2018</v>
      </c>
      <c r="S634" s="252" t="str">
        <f>IF(MONTH(O634)=1,"JANVIER",IF(MONTH(O634)=2,"FEVRIER",IF(MONTH(O634)=3,"MARS",IF(MONTH(O634)=4,"AVRIL",IF(MONTH(O634)=5,"MAI",IF(MONTH(O634)=6,"JUIN",IF(MONTH(O634)=7,"JUILLET",IF(MONTH(O634)=8,"AOUT",IF(MONTH(O634)=9,"SEPTEMBRE",IF(MONTH(O634)=10,"OCTOBRE",IF(MONTH(4)=11,"NOVEMBRE",IF(MONTH(#REF!)=12,"DECEMBRE"))))))))))))</f>
        <v>JANVIER</v>
      </c>
      <c r="T634" s="252" t="e">
        <f>YEAR(#REF!)</f>
        <v>#REF!</v>
      </c>
      <c r="U6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4" s="222" t="s">
        <v>27</v>
      </c>
      <c r="W634" s="222" t="s">
        <v>27</v>
      </c>
      <c r="X634" s="368"/>
      <c r="Y634" s="399"/>
      <c r="Z634" s="190"/>
      <c r="AA634" s="190"/>
      <c r="GA634" s="68"/>
    </row>
    <row r="635" spans="1:183" s="67" customFormat="1" ht="48.65" customHeight="1" x14ac:dyDescent="0.35">
      <c r="A635" s="67" t="s">
        <v>2495</v>
      </c>
      <c r="B635" s="255" t="s">
        <v>351</v>
      </c>
      <c r="C635" s="405" t="s">
        <v>50</v>
      </c>
      <c r="D635" s="406" t="s">
        <v>51</v>
      </c>
      <c r="E635" s="14" t="s">
        <v>1114</v>
      </c>
      <c r="F635" s="25" t="s">
        <v>1115</v>
      </c>
      <c r="G635" s="15">
        <v>17234</v>
      </c>
      <c r="H635" s="15">
        <v>16434</v>
      </c>
      <c r="I635" s="277">
        <v>0.65</v>
      </c>
      <c r="J635" s="15">
        <v>9079.7800000000007</v>
      </c>
      <c r="K635" s="15">
        <v>1602.32</v>
      </c>
      <c r="L635" s="15">
        <v>0</v>
      </c>
      <c r="M635" s="15">
        <v>0</v>
      </c>
      <c r="N635" s="15">
        <v>5751.9</v>
      </c>
      <c r="O635" s="11">
        <v>43109</v>
      </c>
      <c r="P635" s="252" t="e">
        <f>YEAR(#REF!)</f>
        <v>#REF!</v>
      </c>
      <c r="Q6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5" s="252">
        <f>YEAR(O635)</f>
        <v>2018</v>
      </c>
      <c r="S635" s="252" t="str">
        <f>IF(MONTH(O635)=1,"JANVIER",IF(MONTH(O635)=2,"FEVRIER",IF(MONTH(O635)=3,"MARS",IF(MONTH(O635)=4,"AVRIL",IF(MONTH(O635)=5,"MAI",IF(MONTH(O635)=6,"JUIN",IF(MONTH(O635)=7,"JUILLET",IF(MONTH(O635)=8,"AOUT",IF(MONTH(O635)=9,"SEPTEMBRE",IF(MONTH(O635)=10,"OCTOBRE",IF(MONTH(4)=11,"NOVEMBRE",IF(MONTH(#REF!)=12,"DECEMBRE"))))))))))))</f>
        <v>JANVIER</v>
      </c>
      <c r="T635" s="252" t="e">
        <f>YEAR(#REF!)</f>
        <v>#REF!</v>
      </c>
      <c r="U6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5" s="222" t="s">
        <v>27</v>
      </c>
      <c r="W635" s="222" t="s">
        <v>27</v>
      </c>
      <c r="X635" s="368"/>
      <c r="Y635" s="399"/>
      <c r="Z635" s="190"/>
      <c r="AA635" s="190"/>
      <c r="GA635" s="68"/>
    </row>
    <row r="636" spans="1:183" s="67" customFormat="1" ht="48.65" customHeight="1" x14ac:dyDescent="0.35">
      <c r="A636" s="67" t="s">
        <v>2495</v>
      </c>
      <c r="B636" s="255" t="s">
        <v>351</v>
      </c>
      <c r="C636" s="405" t="s">
        <v>50</v>
      </c>
      <c r="D636" s="406" t="s">
        <v>51</v>
      </c>
      <c r="E636" s="14" t="s">
        <v>1116</v>
      </c>
      <c r="F636" s="12" t="s">
        <v>426</v>
      </c>
      <c r="G636" s="365">
        <v>62951.8</v>
      </c>
      <c r="H636" s="250">
        <v>61951.8</v>
      </c>
      <c r="I636" s="277">
        <v>0.45945941229632592</v>
      </c>
      <c r="J636" s="250">
        <v>26329.51</v>
      </c>
      <c r="K636" s="250">
        <v>4646.3900000000003</v>
      </c>
      <c r="L636" s="250">
        <v>0</v>
      </c>
      <c r="M636" s="250">
        <v>0</v>
      </c>
      <c r="N636" s="250">
        <v>30975.9</v>
      </c>
      <c r="O636" s="11">
        <v>43606</v>
      </c>
      <c r="P636" s="252" t="e">
        <f>YEAR(#REF!)</f>
        <v>#REF!</v>
      </c>
      <c r="Q6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6" s="252">
        <f>YEAR(O636)</f>
        <v>2019</v>
      </c>
      <c r="S636" s="252" t="str">
        <f>IF(MONTH(O636)=1,"JANVIER",IF(MONTH(O636)=2,"FEVRIER",IF(MONTH(O636)=3,"MARS",IF(MONTH(O636)=4,"AVRIL",IF(MONTH(O636)=5,"MAI",IF(MONTH(O636)=6,"JUIN",IF(MONTH(O636)=7,"JUILLET",IF(MONTH(O636)=8,"AOUT",IF(MONTH(O636)=9,"SEPTEMBRE",IF(MONTH(O636)=10,"OCTOBRE",IF(MONTH(4)=11,"NOVEMBRE",IF(MONTH(#REF!)=12,"DECEMBRE"))))))))))))</f>
        <v>MAI</v>
      </c>
      <c r="T636" s="252" t="e">
        <f>YEAR(#REF!)</f>
        <v>#REF!</v>
      </c>
      <c r="U6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6" s="222" t="s">
        <v>27</v>
      </c>
      <c r="W636" s="222" t="s">
        <v>27</v>
      </c>
      <c r="X636" s="391"/>
      <c r="Y636" s="399"/>
      <c r="Z636" s="190"/>
      <c r="AA636" s="190"/>
      <c r="GA636" s="68"/>
    </row>
    <row r="637" spans="1:183" s="67" customFormat="1" ht="48.65" customHeight="1" x14ac:dyDescent="0.35">
      <c r="A637" s="67" t="s">
        <v>2495</v>
      </c>
      <c r="B637" s="255" t="s">
        <v>351</v>
      </c>
      <c r="C637" s="405" t="s">
        <v>50</v>
      </c>
      <c r="D637" s="406" t="s">
        <v>51</v>
      </c>
      <c r="E637" s="14" t="s">
        <v>1117</v>
      </c>
      <c r="F637" s="25" t="s">
        <v>464</v>
      </c>
      <c r="G637" s="15">
        <v>23331</v>
      </c>
      <c r="H637" s="15">
        <v>23331</v>
      </c>
      <c r="I637" s="277">
        <v>0.65</v>
      </c>
      <c r="J637" s="15">
        <v>12890.37</v>
      </c>
      <c r="K637" s="15">
        <v>0</v>
      </c>
      <c r="L637" s="15">
        <v>2274.7800000000002</v>
      </c>
      <c r="M637" s="15">
        <v>0</v>
      </c>
      <c r="N637" s="15">
        <v>8165.85</v>
      </c>
      <c r="O637" s="11">
        <v>43137</v>
      </c>
      <c r="P637" s="252" t="e">
        <f>YEAR(#REF!)</f>
        <v>#REF!</v>
      </c>
      <c r="Q6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7" s="252">
        <f>YEAR(O637)</f>
        <v>2018</v>
      </c>
      <c r="S637" s="252" t="str">
        <f>IF(MONTH(O637)=1,"JANVIER",IF(MONTH(O637)=2,"FEVRIER",IF(MONTH(O637)=3,"MARS",IF(MONTH(O637)=4,"AVRIL",IF(MONTH(O637)=5,"MAI",IF(MONTH(O637)=6,"JUIN",IF(MONTH(O637)=7,"JUILLET",IF(MONTH(O637)=8,"AOUT",IF(MONTH(O637)=9,"SEPTEMBRE",IF(MONTH(O637)=10,"OCTOBRE",IF(MONTH(4)=11,"NOVEMBRE",IF(MONTH(#REF!)=12,"DECEMBRE"))))))))))))</f>
        <v>FEVRIER</v>
      </c>
      <c r="T637" s="252" t="e">
        <f>YEAR(#REF!)</f>
        <v>#REF!</v>
      </c>
      <c r="U6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7" s="222" t="s">
        <v>27</v>
      </c>
      <c r="W637" s="222" t="s">
        <v>27</v>
      </c>
      <c r="X637" s="368"/>
      <c r="Y637" s="399"/>
      <c r="Z637" s="190"/>
      <c r="AA637" s="190"/>
      <c r="GA637" s="68"/>
    </row>
    <row r="638" spans="1:183" s="67" customFormat="1" ht="48.65" customHeight="1" x14ac:dyDescent="0.35">
      <c r="A638" s="67" t="s">
        <v>2495</v>
      </c>
      <c r="B638" s="255" t="s">
        <v>351</v>
      </c>
      <c r="C638" s="405" t="s">
        <v>50</v>
      </c>
      <c r="D638" s="406" t="s">
        <v>51</v>
      </c>
      <c r="E638" s="14" t="s">
        <v>1118</v>
      </c>
      <c r="F638" s="12" t="s">
        <v>1119</v>
      </c>
      <c r="G638" s="15">
        <v>95849</v>
      </c>
      <c r="H638" s="15">
        <v>42867</v>
      </c>
      <c r="I638" s="277">
        <v>0.65</v>
      </c>
      <c r="J638" s="15">
        <v>23684.01</v>
      </c>
      <c r="K638" s="15">
        <v>4179.54</v>
      </c>
      <c r="L638" s="15">
        <v>0</v>
      </c>
      <c r="M638" s="15">
        <v>0</v>
      </c>
      <c r="N638" s="15">
        <v>15003.45</v>
      </c>
      <c r="O638" s="11">
        <v>43223</v>
      </c>
      <c r="P638" s="252" t="e">
        <f>YEAR(#REF!)</f>
        <v>#REF!</v>
      </c>
      <c r="Q6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8" s="252">
        <f>YEAR(O638)</f>
        <v>2018</v>
      </c>
      <c r="S638" s="252" t="str">
        <f>IF(MONTH(O638)=1,"JANVIER",IF(MONTH(O638)=2,"FEVRIER",IF(MONTH(O638)=3,"MARS",IF(MONTH(O638)=4,"AVRIL",IF(MONTH(O638)=5,"MAI",IF(MONTH(O638)=6,"JUIN",IF(MONTH(O638)=7,"JUILLET",IF(MONTH(O638)=8,"AOUT",IF(MONTH(O638)=9,"SEPTEMBRE",IF(MONTH(O638)=10,"OCTOBRE",IF(MONTH(4)=11,"NOVEMBRE",IF(MONTH(#REF!)=12,"DECEMBRE"))))))))))))</f>
        <v>MAI</v>
      </c>
      <c r="T638" s="252" t="e">
        <f>YEAR(#REF!)</f>
        <v>#REF!</v>
      </c>
      <c r="U6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8" s="222" t="s">
        <v>27</v>
      </c>
      <c r="W638" s="222" t="s">
        <v>27</v>
      </c>
      <c r="X638" s="25"/>
      <c r="Y638" s="399"/>
      <c r="Z638" s="190"/>
      <c r="AA638" s="190"/>
      <c r="GA638" s="68"/>
    </row>
    <row r="639" spans="1:183" s="67" customFormat="1" ht="63.65" customHeight="1" x14ac:dyDescent="0.35">
      <c r="A639" s="67" t="s">
        <v>2495</v>
      </c>
      <c r="B639" s="255" t="s">
        <v>351</v>
      </c>
      <c r="C639" s="405" t="s">
        <v>50</v>
      </c>
      <c r="D639" s="406" t="s">
        <v>51</v>
      </c>
      <c r="E639" s="14" t="s">
        <v>1120</v>
      </c>
      <c r="F639" s="25" t="s">
        <v>1121</v>
      </c>
      <c r="G639" s="15">
        <v>1188</v>
      </c>
      <c r="H639" s="15">
        <v>1188</v>
      </c>
      <c r="I639" s="277">
        <v>0.65</v>
      </c>
      <c r="J639" s="15">
        <v>656.37</v>
      </c>
      <c r="K639" s="15">
        <v>0</v>
      </c>
      <c r="L639" s="15">
        <v>115.83</v>
      </c>
      <c r="M639" s="15">
        <v>0</v>
      </c>
      <c r="N639" s="15">
        <v>415.8</v>
      </c>
      <c r="O639" s="11">
        <v>43109</v>
      </c>
      <c r="P639" s="252" t="e">
        <f>YEAR(#REF!)</f>
        <v>#REF!</v>
      </c>
      <c r="Q6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39" s="252">
        <f>YEAR(O639)</f>
        <v>2018</v>
      </c>
      <c r="S639" s="252" t="str">
        <f>IF(MONTH(O639)=1,"JANVIER",IF(MONTH(O639)=2,"FEVRIER",IF(MONTH(O639)=3,"MARS",IF(MONTH(O639)=4,"AVRIL",IF(MONTH(O639)=5,"MAI",IF(MONTH(O639)=6,"JUIN",IF(MONTH(O639)=7,"JUILLET",IF(MONTH(O639)=8,"AOUT",IF(MONTH(O639)=9,"SEPTEMBRE",IF(MONTH(O639)=10,"OCTOBRE",IF(MONTH(4)=11,"NOVEMBRE",IF(MONTH(#REF!)=12,"DECEMBRE"))))))))))))</f>
        <v>JANVIER</v>
      </c>
      <c r="T639" s="252" t="e">
        <f>YEAR(#REF!)</f>
        <v>#REF!</v>
      </c>
      <c r="U6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39" s="222" t="s">
        <v>27</v>
      </c>
      <c r="W639" s="222" t="s">
        <v>27</v>
      </c>
      <c r="X639" s="368"/>
      <c r="Y639" s="399"/>
      <c r="Z639" s="190"/>
      <c r="AA639" s="190"/>
      <c r="GA639" s="68"/>
    </row>
    <row r="640" spans="1:183" s="67" customFormat="1" ht="48.65" customHeight="1" x14ac:dyDescent="0.35">
      <c r="A640" s="67" t="s">
        <v>2495</v>
      </c>
      <c r="B640" s="255" t="s">
        <v>351</v>
      </c>
      <c r="C640" s="405" t="s">
        <v>50</v>
      </c>
      <c r="D640" s="406" t="s">
        <v>51</v>
      </c>
      <c r="E640" s="14" t="s">
        <v>1122</v>
      </c>
      <c r="F640" s="12" t="s">
        <v>686</v>
      </c>
      <c r="G640" s="15">
        <v>94179</v>
      </c>
      <c r="H640" s="15">
        <v>30723</v>
      </c>
      <c r="I640" s="277">
        <v>0.65</v>
      </c>
      <c r="J640" s="15">
        <v>16974.45</v>
      </c>
      <c r="K640" s="15">
        <v>0</v>
      </c>
      <c r="L640" s="15">
        <v>2995.5</v>
      </c>
      <c r="M640" s="15">
        <v>0</v>
      </c>
      <c r="N640" s="15">
        <v>10753.05</v>
      </c>
      <c r="O640" s="11">
        <v>43165</v>
      </c>
      <c r="P640" s="252" t="e">
        <f>YEAR(#REF!)</f>
        <v>#REF!</v>
      </c>
      <c r="Q6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0" s="252">
        <f>YEAR(O640)</f>
        <v>2018</v>
      </c>
      <c r="S640" s="252" t="str">
        <f>IF(MONTH(O640)=1,"JANVIER",IF(MONTH(O640)=2,"FEVRIER",IF(MONTH(O640)=3,"MARS",IF(MONTH(O640)=4,"AVRIL",IF(MONTH(O640)=5,"MAI",IF(MONTH(O640)=6,"JUIN",IF(MONTH(O640)=7,"JUILLET",IF(MONTH(O640)=8,"AOUT",IF(MONTH(O640)=9,"SEPTEMBRE",IF(MONTH(O640)=10,"OCTOBRE",IF(MONTH(4)=11,"NOVEMBRE",IF(MONTH(#REF!)=12,"DECEMBRE"))))))))))))</f>
        <v>MARS</v>
      </c>
      <c r="T640" s="252" t="e">
        <f>YEAR(#REF!)</f>
        <v>#REF!</v>
      </c>
      <c r="U6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0" s="222" t="s">
        <v>27</v>
      </c>
      <c r="W640" s="222" t="s">
        <v>27</v>
      </c>
      <c r="X640" s="368"/>
      <c r="Y640" s="399"/>
      <c r="Z640" s="190"/>
      <c r="AA640" s="190"/>
      <c r="GA640" s="68"/>
    </row>
    <row r="641" spans="1:183" s="67" customFormat="1" ht="48.65" customHeight="1" x14ac:dyDescent="0.35">
      <c r="A641" s="67" t="s">
        <v>2495</v>
      </c>
      <c r="B641" s="255" t="s">
        <v>351</v>
      </c>
      <c r="C641" s="405" t="s">
        <v>50</v>
      </c>
      <c r="D641" s="406" t="s">
        <v>51</v>
      </c>
      <c r="E641" s="14" t="s">
        <v>1123</v>
      </c>
      <c r="F641" s="25" t="s">
        <v>522</v>
      </c>
      <c r="G641" s="15">
        <v>32152.2</v>
      </c>
      <c r="H641" s="15">
        <v>32152.2</v>
      </c>
      <c r="I641" s="277">
        <v>0.5</v>
      </c>
      <c r="J641" s="15">
        <v>13664.68</v>
      </c>
      <c r="K641" s="15">
        <v>2411.42</v>
      </c>
      <c r="L641" s="15">
        <v>0</v>
      </c>
      <c r="M641" s="15">
        <v>0</v>
      </c>
      <c r="N641" s="15">
        <v>16076.1</v>
      </c>
      <c r="O641" s="366">
        <v>43109</v>
      </c>
      <c r="P641" s="252" t="e">
        <f>YEAR(#REF!)</f>
        <v>#REF!</v>
      </c>
      <c r="Q6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1" s="252">
        <f>YEAR(O641)</f>
        <v>2018</v>
      </c>
      <c r="S641" s="252" t="str">
        <f>IF(MONTH(O641)=1,"JANVIER",IF(MONTH(O641)=2,"FEVRIER",IF(MONTH(O641)=3,"MARS",IF(MONTH(O641)=4,"AVRIL",IF(MONTH(O641)=5,"MAI",IF(MONTH(O641)=6,"JUIN",IF(MONTH(O641)=7,"JUILLET",IF(MONTH(O641)=8,"AOUT",IF(MONTH(O641)=9,"SEPTEMBRE",IF(MONTH(O641)=10,"OCTOBRE",IF(MONTH(4)=11,"NOVEMBRE",IF(MONTH(#REF!)=12,"DECEMBRE"))))))))))))</f>
        <v>JANVIER</v>
      </c>
      <c r="T641" s="252" t="e">
        <f>YEAR(#REF!)</f>
        <v>#REF!</v>
      </c>
      <c r="U6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1" s="222" t="s">
        <v>27</v>
      </c>
      <c r="W641" s="222" t="s">
        <v>27</v>
      </c>
      <c r="X641" s="368"/>
      <c r="Y641" s="399"/>
      <c r="Z641" s="190"/>
      <c r="AA641" s="190"/>
      <c r="GA641" s="68"/>
    </row>
    <row r="642" spans="1:183" s="215" customFormat="1" ht="91.5" customHeight="1" x14ac:dyDescent="0.35">
      <c r="A642" s="67" t="s">
        <v>2495</v>
      </c>
      <c r="B642" s="266" t="s">
        <v>351</v>
      </c>
      <c r="C642" s="405" t="s">
        <v>50</v>
      </c>
      <c r="D642" s="406" t="s">
        <v>51</v>
      </c>
      <c r="E642" s="14" t="s">
        <v>1124</v>
      </c>
      <c r="F642" s="253" t="s">
        <v>359</v>
      </c>
      <c r="G642" s="15">
        <v>78146.5</v>
      </c>
      <c r="H642" s="15">
        <v>22011</v>
      </c>
      <c r="I642" s="277">
        <v>0.65</v>
      </c>
      <c r="J642" s="15">
        <v>12161.07</v>
      </c>
      <c r="K642" s="15">
        <v>2146.08</v>
      </c>
      <c r="L642" s="15">
        <v>0</v>
      </c>
      <c r="M642" s="15">
        <v>0</v>
      </c>
      <c r="N642" s="15">
        <v>7703.85</v>
      </c>
      <c r="O642" s="11">
        <v>43109</v>
      </c>
      <c r="P642" s="252" t="e">
        <f>YEAR(#REF!)</f>
        <v>#REF!</v>
      </c>
      <c r="Q6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2" s="252">
        <f>YEAR(O642)</f>
        <v>2018</v>
      </c>
      <c r="S642" s="252" t="str">
        <f>IF(MONTH(O642)=1,"JANVIER",IF(MONTH(O642)=2,"FEVRIER",IF(MONTH(O642)=3,"MARS",IF(MONTH(O642)=4,"AVRIL",IF(MONTH(O642)=5,"MAI",IF(MONTH(O642)=6,"JUIN",IF(MONTH(O642)=7,"JUILLET",IF(MONTH(O642)=8,"AOUT",IF(MONTH(O642)=9,"SEPTEMBRE",IF(MONTH(O642)=10,"OCTOBRE",IF(MONTH(4)=11,"NOVEMBRE",IF(MONTH(#REF!)=12,"DECEMBRE"))))))))))))</f>
        <v>JANVIER</v>
      </c>
      <c r="T642" s="252" t="e">
        <f>YEAR(#REF!)</f>
        <v>#REF!</v>
      </c>
      <c r="U6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2" s="222" t="s">
        <v>27</v>
      </c>
      <c r="W642" s="222" t="s">
        <v>27</v>
      </c>
      <c r="X642" s="368"/>
      <c r="Y642" s="399"/>
      <c r="Z642" s="271"/>
      <c r="AA642" s="271"/>
      <c r="GA642" s="204"/>
    </row>
    <row r="643" spans="1:183" s="215" customFormat="1" ht="48.65" customHeight="1" x14ac:dyDescent="0.35">
      <c r="A643" s="67" t="s">
        <v>2495</v>
      </c>
      <c r="B643" s="266" t="s">
        <v>351</v>
      </c>
      <c r="C643" s="405" t="s">
        <v>50</v>
      </c>
      <c r="D643" s="406" t="s">
        <v>51</v>
      </c>
      <c r="E643" s="14" t="s">
        <v>1125</v>
      </c>
      <c r="F643" s="253" t="s">
        <v>1126</v>
      </c>
      <c r="G643" s="15">
        <v>15618.65</v>
      </c>
      <c r="H643" s="15">
        <v>15618.65</v>
      </c>
      <c r="I643" s="277">
        <v>0.50000032013010087</v>
      </c>
      <c r="J643" s="15">
        <v>6637.93</v>
      </c>
      <c r="K643" s="15">
        <v>1171.4000000000001</v>
      </c>
      <c r="L643" s="15">
        <v>0</v>
      </c>
      <c r="M643" s="15">
        <v>0</v>
      </c>
      <c r="N643" s="15">
        <v>7809.32</v>
      </c>
      <c r="O643" s="366">
        <v>43109</v>
      </c>
      <c r="P643" s="252" t="e">
        <f>YEAR(#REF!)</f>
        <v>#REF!</v>
      </c>
      <c r="Q6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3" s="252">
        <f>YEAR(O643)</f>
        <v>2018</v>
      </c>
      <c r="S643" s="252" t="str">
        <f>IF(MONTH(O643)=1,"JANVIER",IF(MONTH(O643)=2,"FEVRIER",IF(MONTH(O643)=3,"MARS",IF(MONTH(O643)=4,"AVRIL",IF(MONTH(O643)=5,"MAI",IF(MONTH(O643)=6,"JUIN",IF(MONTH(O643)=7,"JUILLET",IF(MONTH(O643)=8,"AOUT",IF(MONTH(O643)=9,"SEPTEMBRE",IF(MONTH(O643)=10,"OCTOBRE",IF(MONTH(4)=11,"NOVEMBRE",IF(MONTH(#REF!)=12,"DECEMBRE"))))))))))))</f>
        <v>JANVIER</v>
      </c>
      <c r="T643" s="252" t="e">
        <f>YEAR(#REF!)</f>
        <v>#REF!</v>
      </c>
      <c r="U6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3" s="222" t="s">
        <v>27</v>
      </c>
      <c r="W643" s="222" t="s">
        <v>27</v>
      </c>
      <c r="X643" s="368"/>
      <c r="Y643" s="399"/>
      <c r="Z643" s="271"/>
      <c r="AA643" s="271"/>
      <c r="GA643" s="204"/>
    </row>
    <row r="644" spans="1:183" s="215" customFormat="1" ht="48.65" customHeight="1" x14ac:dyDescent="0.35">
      <c r="A644" s="67" t="s">
        <v>2495</v>
      </c>
      <c r="B644" s="266" t="s">
        <v>351</v>
      </c>
      <c r="C644" s="405" t="s">
        <v>50</v>
      </c>
      <c r="D644" s="406" t="s">
        <v>51</v>
      </c>
      <c r="E644" s="14" t="s">
        <v>1127</v>
      </c>
      <c r="F644" s="253" t="s">
        <v>1128</v>
      </c>
      <c r="G644" s="15">
        <v>3498</v>
      </c>
      <c r="H644" s="15">
        <v>3498</v>
      </c>
      <c r="I644" s="277">
        <v>0.65000000000000013</v>
      </c>
      <c r="J644" s="15">
        <v>1932.64</v>
      </c>
      <c r="K644" s="15">
        <v>0</v>
      </c>
      <c r="L644" s="15">
        <v>341.06</v>
      </c>
      <c r="M644" s="15">
        <v>0</v>
      </c>
      <c r="N644" s="15">
        <v>1224.3</v>
      </c>
      <c r="O644" s="11">
        <v>43137</v>
      </c>
      <c r="P644" s="252" t="e">
        <f>YEAR(#REF!)</f>
        <v>#REF!</v>
      </c>
      <c r="Q6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4" s="252">
        <f>YEAR(O644)</f>
        <v>2018</v>
      </c>
      <c r="S644" s="252" t="str">
        <f>IF(MONTH(O644)=1,"JANVIER",IF(MONTH(O644)=2,"FEVRIER",IF(MONTH(O644)=3,"MARS",IF(MONTH(O644)=4,"AVRIL",IF(MONTH(O644)=5,"MAI",IF(MONTH(O644)=6,"JUIN",IF(MONTH(O644)=7,"JUILLET",IF(MONTH(O644)=8,"AOUT",IF(MONTH(O644)=9,"SEPTEMBRE",IF(MONTH(O644)=10,"OCTOBRE",IF(MONTH(4)=11,"NOVEMBRE",IF(MONTH(#REF!)=12,"DECEMBRE"))))))))))))</f>
        <v>FEVRIER</v>
      </c>
      <c r="T644" s="252" t="e">
        <f>YEAR(#REF!)</f>
        <v>#REF!</v>
      </c>
      <c r="U6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4" s="222" t="s">
        <v>27</v>
      </c>
      <c r="W644" s="222" t="s">
        <v>27</v>
      </c>
      <c r="X644" s="368"/>
      <c r="Y644" s="399"/>
      <c r="Z644" s="271"/>
      <c r="AA644" s="271"/>
      <c r="GA644" s="204"/>
    </row>
    <row r="645" spans="1:183" s="215" customFormat="1" ht="48.65" customHeight="1" x14ac:dyDescent="0.35">
      <c r="A645" s="67" t="s">
        <v>2495</v>
      </c>
      <c r="B645" s="266" t="s">
        <v>351</v>
      </c>
      <c r="C645" s="405" t="s">
        <v>50</v>
      </c>
      <c r="D645" s="406" t="s">
        <v>51</v>
      </c>
      <c r="E645" s="14" t="s">
        <v>1129</v>
      </c>
      <c r="F645" s="253" t="s">
        <v>1130</v>
      </c>
      <c r="G645" s="15">
        <v>7515.25</v>
      </c>
      <c r="H645" s="15">
        <v>7515.25</v>
      </c>
      <c r="I645" s="277">
        <v>0.50000066531386178</v>
      </c>
      <c r="J645" s="15">
        <v>3193.98</v>
      </c>
      <c r="K645" s="15">
        <v>563.65</v>
      </c>
      <c r="L645" s="15">
        <v>0</v>
      </c>
      <c r="M645" s="15">
        <v>0</v>
      </c>
      <c r="N645" s="15">
        <v>3757.62</v>
      </c>
      <c r="O645" s="11">
        <v>43109</v>
      </c>
      <c r="P645" s="252" t="e">
        <f>YEAR(#REF!)</f>
        <v>#REF!</v>
      </c>
      <c r="Q6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5" s="252">
        <f>YEAR(O645)</f>
        <v>2018</v>
      </c>
      <c r="S645" s="252" t="str">
        <f>IF(MONTH(O645)=1,"JANVIER",IF(MONTH(O645)=2,"FEVRIER",IF(MONTH(O645)=3,"MARS",IF(MONTH(O645)=4,"AVRIL",IF(MONTH(O645)=5,"MAI",IF(MONTH(O645)=6,"JUIN",IF(MONTH(O645)=7,"JUILLET",IF(MONTH(O645)=8,"AOUT",IF(MONTH(O645)=9,"SEPTEMBRE",IF(MONTH(O645)=10,"OCTOBRE",IF(MONTH(4)=11,"NOVEMBRE",IF(MONTH(#REF!)=12,"DECEMBRE"))))))))))))</f>
        <v>JANVIER</v>
      </c>
      <c r="T645" s="252" t="e">
        <f>YEAR(#REF!)</f>
        <v>#REF!</v>
      </c>
      <c r="U6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5" s="222" t="s">
        <v>27</v>
      </c>
      <c r="W645" s="222" t="s">
        <v>27</v>
      </c>
      <c r="X645" s="368"/>
      <c r="Y645" s="399"/>
      <c r="Z645" s="271"/>
      <c r="AA645" s="271"/>
      <c r="GA645" s="204"/>
    </row>
    <row r="646" spans="1:183" s="215" customFormat="1" ht="48.65" customHeight="1" x14ac:dyDescent="0.35">
      <c r="A646" s="67" t="s">
        <v>2495</v>
      </c>
      <c r="B646" s="266" t="s">
        <v>351</v>
      </c>
      <c r="C646" s="405" t="s">
        <v>50</v>
      </c>
      <c r="D646" s="406" t="s">
        <v>51</v>
      </c>
      <c r="E646" s="14" t="s">
        <v>1131</v>
      </c>
      <c r="F646" s="279" t="s">
        <v>608</v>
      </c>
      <c r="G646" s="15">
        <v>39000</v>
      </c>
      <c r="H646" s="15">
        <v>8415</v>
      </c>
      <c r="I646" s="277">
        <v>0.65</v>
      </c>
      <c r="J646" s="15">
        <v>4649.28</v>
      </c>
      <c r="K646" s="15">
        <v>0</v>
      </c>
      <c r="L646" s="15">
        <v>820.47</v>
      </c>
      <c r="M646" s="15">
        <v>0</v>
      </c>
      <c r="N646" s="15">
        <v>2945.25</v>
      </c>
      <c r="O646" s="11">
        <v>43165</v>
      </c>
      <c r="P646" s="252" t="e">
        <f>YEAR(#REF!)</f>
        <v>#REF!</v>
      </c>
      <c r="Q6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6" s="252">
        <f>YEAR(O646)</f>
        <v>2018</v>
      </c>
      <c r="S646" s="252" t="str">
        <f>IF(MONTH(O646)=1,"JANVIER",IF(MONTH(O646)=2,"FEVRIER",IF(MONTH(O646)=3,"MARS",IF(MONTH(O646)=4,"AVRIL",IF(MONTH(O646)=5,"MAI",IF(MONTH(O646)=6,"JUIN",IF(MONTH(O646)=7,"JUILLET",IF(MONTH(O646)=8,"AOUT",IF(MONTH(O646)=9,"SEPTEMBRE",IF(MONTH(O646)=10,"OCTOBRE",IF(MONTH(4)=11,"NOVEMBRE",IF(MONTH(#REF!)=12,"DECEMBRE"))))))))))))</f>
        <v>MARS</v>
      </c>
      <c r="T646" s="252" t="e">
        <f>YEAR(#REF!)</f>
        <v>#REF!</v>
      </c>
      <c r="U6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6" s="222" t="s">
        <v>27</v>
      </c>
      <c r="W646" s="222" t="s">
        <v>27</v>
      </c>
      <c r="X646" s="368"/>
      <c r="Y646" s="399"/>
      <c r="Z646" s="271"/>
      <c r="AA646" s="271"/>
      <c r="GA646" s="204"/>
    </row>
    <row r="647" spans="1:183" s="215" customFormat="1" ht="77.400000000000006" customHeight="1" x14ac:dyDescent="0.35">
      <c r="A647" s="67" t="s">
        <v>2495</v>
      </c>
      <c r="B647" s="266" t="s">
        <v>351</v>
      </c>
      <c r="C647" s="405" t="s">
        <v>50</v>
      </c>
      <c r="D647" s="406" t="s">
        <v>51</v>
      </c>
      <c r="E647" s="14" t="s">
        <v>1132</v>
      </c>
      <c r="F647" s="279" t="s">
        <v>1133</v>
      </c>
      <c r="G647" s="15">
        <v>83618.600000000006</v>
      </c>
      <c r="H647" s="15">
        <v>61845.999999999993</v>
      </c>
      <c r="I647" s="277">
        <v>0.67092293761924782</v>
      </c>
      <c r="J647" s="15">
        <v>35269.81</v>
      </c>
      <c r="K647" s="15">
        <v>6224.09</v>
      </c>
      <c r="L647" s="15">
        <v>0</v>
      </c>
      <c r="M647" s="15">
        <v>0</v>
      </c>
      <c r="N647" s="15">
        <v>20352.099999999999</v>
      </c>
      <c r="O647" s="11">
        <v>43223</v>
      </c>
      <c r="P647" s="252" t="e">
        <f>YEAR(#REF!)</f>
        <v>#REF!</v>
      </c>
      <c r="Q6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7" s="252">
        <f>YEAR(O647)</f>
        <v>2018</v>
      </c>
      <c r="S647" s="252" t="str">
        <f>IF(MONTH(O647)=1,"JANVIER",IF(MONTH(O647)=2,"FEVRIER",IF(MONTH(O647)=3,"MARS",IF(MONTH(O647)=4,"AVRIL",IF(MONTH(O647)=5,"MAI",IF(MONTH(O647)=6,"JUIN",IF(MONTH(O647)=7,"JUILLET",IF(MONTH(O647)=8,"AOUT",IF(MONTH(O647)=9,"SEPTEMBRE",IF(MONTH(O647)=10,"OCTOBRE",IF(MONTH(4)=11,"NOVEMBRE",IF(MONTH(#REF!)=12,"DECEMBRE"))))))))))))</f>
        <v>MAI</v>
      </c>
      <c r="T647" s="252" t="e">
        <f>YEAR(#REF!)</f>
        <v>#REF!</v>
      </c>
      <c r="U6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7" s="222" t="s">
        <v>27</v>
      </c>
      <c r="W647" s="222" t="s">
        <v>27</v>
      </c>
      <c r="X647" s="368"/>
      <c r="Y647" s="399"/>
      <c r="Z647" s="271"/>
      <c r="AA647" s="271"/>
      <c r="GA647" s="204"/>
    </row>
    <row r="648" spans="1:183" s="67" customFormat="1" ht="48.65" customHeight="1" x14ac:dyDescent="0.35">
      <c r="A648" s="67" t="s">
        <v>2495</v>
      </c>
      <c r="B648" s="266" t="s">
        <v>351</v>
      </c>
      <c r="C648" s="405" t="s">
        <v>50</v>
      </c>
      <c r="D648" s="406" t="s">
        <v>51</v>
      </c>
      <c r="E648" s="14" t="s">
        <v>1134</v>
      </c>
      <c r="F648" s="12" t="s">
        <v>426</v>
      </c>
      <c r="G648" s="365">
        <v>58618.95</v>
      </c>
      <c r="H648" s="250">
        <v>32586.85</v>
      </c>
      <c r="I648" s="277">
        <v>0.50383605656883068</v>
      </c>
      <c r="J648" s="250">
        <v>13955.66</v>
      </c>
      <c r="K648" s="250">
        <v>2462.77</v>
      </c>
      <c r="L648" s="250">
        <v>0</v>
      </c>
      <c r="M648" s="250">
        <v>0</v>
      </c>
      <c r="N648" s="250">
        <v>16168.42</v>
      </c>
      <c r="O648" s="419">
        <v>43606</v>
      </c>
      <c r="P648" s="252" t="e">
        <f>YEAR(#REF!)</f>
        <v>#REF!</v>
      </c>
      <c r="Q6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8" s="252">
        <f>YEAR(O648)</f>
        <v>2019</v>
      </c>
      <c r="S648" s="252" t="str">
        <f>IF(MONTH(O648)=1,"JANVIER",IF(MONTH(O648)=2,"FEVRIER",IF(MONTH(O648)=3,"MARS",IF(MONTH(O648)=4,"AVRIL",IF(MONTH(O648)=5,"MAI",IF(MONTH(O648)=6,"JUIN",IF(MONTH(O648)=7,"JUILLET",IF(MONTH(O648)=8,"AOUT",IF(MONTH(O648)=9,"SEPTEMBRE",IF(MONTH(O648)=10,"OCTOBRE",IF(MONTH(4)=11,"NOVEMBRE",IF(MONTH(#REF!)=12,"DECEMBRE"))))))))))))</f>
        <v>MAI</v>
      </c>
      <c r="T648" s="252" t="e">
        <f>YEAR(#REF!)</f>
        <v>#REF!</v>
      </c>
      <c r="U6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8" s="317" t="s">
        <v>27</v>
      </c>
      <c r="W648" s="317" t="s">
        <v>27</v>
      </c>
      <c r="X648" s="391"/>
      <c r="Y648" s="487"/>
      <c r="Z648" s="190"/>
      <c r="AA648" s="190"/>
      <c r="GA648" s="68"/>
    </row>
    <row r="649" spans="1:183" s="67" customFormat="1" ht="48.65" customHeight="1" x14ac:dyDescent="0.35">
      <c r="A649" s="67" t="s">
        <v>2495</v>
      </c>
      <c r="B649" s="266" t="s">
        <v>351</v>
      </c>
      <c r="C649" s="405" t="s">
        <v>50</v>
      </c>
      <c r="D649" s="406" t="s">
        <v>51</v>
      </c>
      <c r="E649" s="14" t="s">
        <v>1135</v>
      </c>
      <c r="F649" s="12" t="s">
        <v>526</v>
      </c>
      <c r="G649" s="365">
        <v>21516</v>
      </c>
      <c r="H649" s="250">
        <v>17523</v>
      </c>
      <c r="I649" s="277">
        <v>0.65</v>
      </c>
      <c r="J649" s="250">
        <v>9681.4500000000007</v>
      </c>
      <c r="K649" s="250">
        <v>1708.5</v>
      </c>
      <c r="L649" s="250">
        <v>0</v>
      </c>
      <c r="M649" s="250">
        <v>0</v>
      </c>
      <c r="N649" s="250">
        <v>6133.05</v>
      </c>
      <c r="O649" s="419">
        <v>43606</v>
      </c>
      <c r="P649" s="252" t="e">
        <f>YEAR(#REF!)</f>
        <v>#REF!</v>
      </c>
      <c r="Q6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49" s="252">
        <f>YEAR(O649)</f>
        <v>2019</v>
      </c>
      <c r="S649" s="252" t="str">
        <f>IF(MONTH(O649)=1,"JANVIER",IF(MONTH(O649)=2,"FEVRIER",IF(MONTH(O649)=3,"MARS",IF(MONTH(O649)=4,"AVRIL",IF(MONTH(O649)=5,"MAI",IF(MONTH(O649)=6,"JUIN",IF(MONTH(O649)=7,"JUILLET",IF(MONTH(O649)=8,"AOUT",IF(MONTH(O649)=9,"SEPTEMBRE",IF(MONTH(O649)=10,"OCTOBRE",IF(MONTH(4)=11,"NOVEMBRE",IF(MONTH(#REF!)=12,"DECEMBRE"))))))))))))</f>
        <v>MAI</v>
      </c>
      <c r="T649" s="252" t="e">
        <f>YEAR(#REF!)</f>
        <v>#REF!</v>
      </c>
      <c r="U6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49" s="222" t="s">
        <v>27</v>
      </c>
      <c r="W649" s="222" t="s">
        <v>27</v>
      </c>
      <c r="X649" s="391"/>
      <c r="Y649" s="399"/>
      <c r="Z649" s="190"/>
      <c r="AA649" s="190"/>
      <c r="GA649" s="68"/>
    </row>
    <row r="650" spans="1:183" s="67" customFormat="1" ht="48.65" customHeight="1" x14ac:dyDescent="0.35">
      <c r="A650" s="67" t="s">
        <v>2495</v>
      </c>
      <c r="B650" s="266" t="s">
        <v>351</v>
      </c>
      <c r="C650" s="405" t="s">
        <v>50</v>
      </c>
      <c r="D650" s="406" t="s">
        <v>51</v>
      </c>
      <c r="E650" s="14" t="s">
        <v>1136</v>
      </c>
      <c r="F650" s="12" t="s">
        <v>1061</v>
      </c>
      <c r="G650" s="264">
        <v>55090.05</v>
      </c>
      <c r="H650" s="15">
        <v>50580.9</v>
      </c>
      <c r="I650" s="277">
        <v>0.5</v>
      </c>
      <c r="J650" s="264">
        <v>21496.880000000001</v>
      </c>
      <c r="K650" s="264">
        <v>0</v>
      </c>
      <c r="L650" s="389">
        <v>3793.57</v>
      </c>
      <c r="M650" s="264">
        <v>0</v>
      </c>
      <c r="N650" s="264">
        <v>25290.45</v>
      </c>
      <c r="O650" s="188">
        <v>43374</v>
      </c>
      <c r="P650" s="252" t="e">
        <f>YEAR(#REF!)</f>
        <v>#REF!</v>
      </c>
      <c r="Q6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0" s="252">
        <f>YEAR(O650)</f>
        <v>2018</v>
      </c>
      <c r="S650" s="252" t="str">
        <f>IF(MONTH(O650)=1,"JANVIER",IF(MONTH(O650)=2,"FEVRIER",IF(MONTH(O650)=3,"MARS",IF(MONTH(O650)=4,"AVRIL",IF(MONTH(O650)=5,"MAI",IF(MONTH(O650)=6,"JUIN",IF(MONTH(O650)=7,"JUILLET",IF(MONTH(O650)=8,"AOUT",IF(MONTH(O650)=9,"SEPTEMBRE",IF(MONTH(O650)=10,"OCTOBRE",IF(MONTH(4)=11,"NOVEMBRE",IF(MONTH(#REF!)=12,"DECEMBRE"))))))))))))</f>
        <v>OCTOBRE</v>
      </c>
      <c r="T650" s="252" t="e">
        <f>YEAR(#REF!)</f>
        <v>#REF!</v>
      </c>
      <c r="U6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0" s="317" t="s">
        <v>27</v>
      </c>
      <c r="W650" s="317" t="s">
        <v>27</v>
      </c>
      <c r="X650" s="25"/>
      <c r="Y650" s="399"/>
      <c r="Z650" s="190"/>
      <c r="AA650" s="190"/>
      <c r="GA650" s="68"/>
    </row>
    <row r="651" spans="1:183" s="67" customFormat="1" ht="69.650000000000006" customHeight="1" x14ac:dyDescent="0.35">
      <c r="A651" s="67" t="s">
        <v>2495</v>
      </c>
      <c r="B651" s="266" t="s">
        <v>351</v>
      </c>
      <c r="C651" s="405" t="s">
        <v>50</v>
      </c>
      <c r="D651" s="406" t="s">
        <v>51</v>
      </c>
      <c r="E651" s="14" t="s">
        <v>1137</v>
      </c>
      <c r="F651" s="12" t="s">
        <v>1138</v>
      </c>
      <c r="G651" s="264">
        <v>118404</v>
      </c>
      <c r="H651" s="15">
        <v>108009</v>
      </c>
      <c r="I651" s="277">
        <v>0.64999999999999991</v>
      </c>
      <c r="J651" s="264">
        <v>59674.97</v>
      </c>
      <c r="K651" s="264">
        <v>6053.43</v>
      </c>
      <c r="L651" s="264">
        <v>4477.45</v>
      </c>
      <c r="M651" s="264">
        <v>0</v>
      </c>
      <c r="N651" s="264">
        <v>37803.15</v>
      </c>
      <c r="O651" s="188">
        <v>43402</v>
      </c>
      <c r="P651" s="252" t="e">
        <f>YEAR(#REF!)</f>
        <v>#REF!</v>
      </c>
      <c r="Q6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1" s="252">
        <f>YEAR(O651)</f>
        <v>2018</v>
      </c>
      <c r="S651" s="252" t="str">
        <f>IF(MONTH(O651)=1,"JANVIER",IF(MONTH(O651)=2,"FEVRIER",IF(MONTH(O651)=3,"MARS",IF(MONTH(O651)=4,"AVRIL",IF(MONTH(O651)=5,"MAI",IF(MONTH(O651)=6,"JUIN",IF(MONTH(O651)=7,"JUILLET",IF(MONTH(O651)=8,"AOUT",IF(MONTH(O651)=9,"SEPTEMBRE",IF(MONTH(O651)=10,"OCTOBRE",IF(MONTH(4)=11,"NOVEMBRE",IF(MONTH(#REF!)=12,"DECEMBRE"))))))))))))</f>
        <v>OCTOBRE</v>
      </c>
      <c r="T651" s="252" t="e">
        <f>YEAR(#REF!)</f>
        <v>#REF!</v>
      </c>
      <c r="U6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1" s="317" t="s">
        <v>27</v>
      </c>
      <c r="W651" s="317" t="s">
        <v>27</v>
      </c>
      <c r="X651" s="25"/>
      <c r="Y651" s="399"/>
      <c r="Z651" s="190"/>
      <c r="AA651" s="190"/>
      <c r="GA651" s="68"/>
    </row>
    <row r="652" spans="1:183" s="67" customFormat="1" ht="48.65" customHeight="1" x14ac:dyDescent="0.35">
      <c r="A652" s="67" t="s">
        <v>2495</v>
      </c>
      <c r="B652" s="266" t="s">
        <v>351</v>
      </c>
      <c r="C652" s="405" t="s">
        <v>50</v>
      </c>
      <c r="D652" s="406" t="s">
        <v>51</v>
      </c>
      <c r="E652" s="14" t="s">
        <v>1139</v>
      </c>
      <c r="F652" s="12" t="s">
        <v>1140</v>
      </c>
      <c r="G652" s="264">
        <v>86394</v>
      </c>
      <c r="H652" s="15">
        <v>86394</v>
      </c>
      <c r="I652" s="277">
        <v>0.65</v>
      </c>
      <c r="J652" s="264">
        <v>47732.68</v>
      </c>
      <c r="K652" s="264">
        <v>0</v>
      </c>
      <c r="L652" s="264">
        <v>8423.42</v>
      </c>
      <c r="M652" s="264">
        <v>0</v>
      </c>
      <c r="N652" s="264">
        <v>30237.9</v>
      </c>
      <c r="O652" s="188">
        <v>43374</v>
      </c>
      <c r="P652" s="252" t="e">
        <f>YEAR(#REF!)</f>
        <v>#REF!</v>
      </c>
      <c r="Q6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2" s="252">
        <f>YEAR(O652)</f>
        <v>2018</v>
      </c>
      <c r="S652" s="252" t="str">
        <f>IF(MONTH(O652)=1,"JANVIER",IF(MONTH(O652)=2,"FEVRIER",IF(MONTH(O652)=3,"MARS",IF(MONTH(O652)=4,"AVRIL",IF(MONTH(O652)=5,"MAI",IF(MONTH(O652)=6,"JUIN",IF(MONTH(O652)=7,"JUILLET",IF(MONTH(O652)=8,"AOUT",IF(MONTH(O652)=9,"SEPTEMBRE",IF(MONTH(O652)=10,"OCTOBRE",IF(MONTH(4)=11,"NOVEMBRE",IF(MONTH(#REF!)=12,"DECEMBRE"))))))))))))</f>
        <v>OCTOBRE</v>
      </c>
      <c r="T652" s="252" t="e">
        <f>YEAR(#REF!)</f>
        <v>#REF!</v>
      </c>
      <c r="U6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2" s="222" t="s">
        <v>27</v>
      </c>
      <c r="W652" s="222" t="s">
        <v>27</v>
      </c>
      <c r="X652" s="25"/>
      <c r="Y652" s="399"/>
      <c r="Z652" s="190"/>
      <c r="AA652" s="190"/>
      <c r="GA652" s="68"/>
    </row>
    <row r="653" spans="1:183" s="67" customFormat="1" ht="48.65" customHeight="1" x14ac:dyDescent="0.35">
      <c r="A653" s="67" t="s">
        <v>2495</v>
      </c>
      <c r="B653" s="266" t="s">
        <v>351</v>
      </c>
      <c r="C653" s="405" t="s">
        <v>50</v>
      </c>
      <c r="D653" s="406" t="s">
        <v>51</v>
      </c>
      <c r="E653" s="14" t="s">
        <v>1141</v>
      </c>
      <c r="F653" s="12" t="s">
        <v>1059</v>
      </c>
      <c r="G653" s="264">
        <v>27447</v>
      </c>
      <c r="H653" s="15">
        <v>27447</v>
      </c>
      <c r="I653" s="277">
        <v>0.5</v>
      </c>
      <c r="J653" s="264">
        <v>11664.97</v>
      </c>
      <c r="K653" s="264">
        <v>0</v>
      </c>
      <c r="L653" s="389">
        <v>2058.5300000000002</v>
      </c>
      <c r="M653" s="264">
        <v>0</v>
      </c>
      <c r="N653" s="264">
        <v>13723.5</v>
      </c>
      <c r="O653" s="188">
        <v>43374</v>
      </c>
      <c r="P653" s="252" t="e">
        <f>YEAR(#REF!)</f>
        <v>#REF!</v>
      </c>
      <c r="Q6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3" s="252">
        <f>YEAR(O653)</f>
        <v>2018</v>
      </c>
      <c r="S653" s="252" t="str">
        <f>IF(MONTH(O653)=1,"JANVIER",IF(MONTH(O653)=2,"FEVRIER",IF(MONTH(O653)=3,"MARS",IF(MONTH(O653)=4,"AVRIL",IF(MONTH(O653)=5,"MAI",IF(MONTH(O653)=6,"JUIN",IF(MONTH(O653)=7,"JUILLET",IF(MONTH(O653)=8,"AOUT",IF(MONTH(O653)=9,"SEPTEMBRE",IF(MONTH(O653)=10,"OCTOBRE",IF(MONTH(4)=11,"NOVEMBRE",IF(MONTH(#REF!)=12,"DECEMBRE"))))))))))))</f>
        <v>OCTOBRE</v>
      </c>
      <c r="T653" s="252" t="e">
        <f>YEAR(#REF!)</f>
        <v>#REF!</v>
      </c>
      <c r="U6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3" s="317" t="s">
        <v>27</v>
      </c>
      <c r="W653" s="317" t="s">
        <v>27</v>
      </c>
      <c r="X653" s="25"/>
      <c r="Y653" s="399"/>
      <c r="Z653" s="190"/>
      <c r="AA653" s="190"/>
      <c r="GA653" s="68"/>
    </row>
    <row r="654" spans="1:183" s="67" customFormat="1" ht="48.65" customHeight="1" x14ac:dyDescent="0.35">
      <c r="A654" s="67" t="s">
        <v>2495</v>
      </c>
      <c r="B654" s="266" t="s">
        <v>351</v>
      </c>
      <c r="C654" s="405" t="s">
        <v>50</v>
      </c>
      <c r="D654" s="406" t="s">
        <v>51</v>
      </c>
      <c r="E654" s="14" t="s">
        <v>1142</v>
      </c>
      <c r="F654" s="12" t="s">
        <v>1143</v>
      </c>
      <c r="G654" s="15">
        <v>13723.5</v>
      </c>
      <c r="H654" s="15">
        <v>13723.5</v>
      </c>
      <c r="I654" s="277">
        <v>0.5</v>
      </c>
      <c r="J654" s="15">
        <v>5832.48</v>
      </c>
      <c r="K654" s="15">
        <v>1029.27</v>
      </c>
      <c r="L654" s="15">
        <v>0</v>
      </c>
      <c r="M654" s="15">
        <v>0</v>
      </c>
      <c r="N654" s="15">
        <v>6861.75</v>
      </c>
      <c r="O654" s="419">
        <v>43342</v>
      </c>
      <c r="P654" s="252" t="e">
        <f>YEAR(#REF!)</f>
        <v>#REF!</v>
      </c>
      <c r="Q6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4" s="252">
        <f>YEAR(O654)</f>
        <v>2018</v>
      </c>
      <c r="S654" s="252" t="str">
        <f>IF(MONTH(O654)=1,"JANVIER",IF(MONTH(O654)=2,"FEVRIER",IF(MONTH(O654)=3,"MARS",IF(MONTH(O654)=4,"AVRIL",IF(MONTH(O654)=5,"MAI",IF(MONTH(O654)=6,"JUIN",IF(MONTH(O654)=7,"JUILLET",IF(MONTH(O654)=8,"AOUT",IF(MONTH(O654)=9,"SEPTEMBRE",IF(MONTH(O654)=10,"OCTOBRE",IF(MONTH(4)=11,"NOVEMBRE",IF(MONTH(#REF!)=12,"DECEMBRE"))))))))))))</f>
        <v>AOUT</v>
      </c>
      <c r="T654" s="252" t="e">
        <f>YEAR(#REF!)</f>
        <v>#REF!</v>
      </c>
      <c r="U6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4" s="317" t="s">
        <v>27</v>
      </c>
      <c r="W654" s="317" t="s">
        <v>27</v>
      </c>
      <c r="X654" s="25"/>
      <c r="Y654" s="399"/>
      <c r="Z654" s="190"/>
      <c r="AA654" s="190"/>
      <c r="GA654" s="68"/>
    </row>
    <row r="655" spans="1:183" s="67" customFormat="1" ht="48.65" customHeight="1" x14ac:dyDescent="0.35">
      <c r="A655" s="67" t="s">
        <v>2495</v>
      </c>
      <c r="B655" s="266" t="s">
        <v>351</v>
      </c>
      <c r="C655" s="405" t="s">
        <v>50</v>
      </c>
      <c r="D655" s="406" t="s">
        <v>51</v>
      </c>
      <c r="E655" s="44" t="s">
        <v>1144</v>
      </c>
      <c r="F655" s="45" t="s">
        <v>1145</v>
      </c>
      <c r="G655" s="418">
        <v>42608.2</v>
      </c>
      <c r="H655" s="434">
        <v>42608.2</v>
      </c>
      <c r="I655" s="443">
        <v>0.5</v>
      </c>
      <c r="J655" s="418">
        <v>18108.48</v>
      </c>
      <c r="K655" s="418">
        <v>3195.62</v>
      </c>
      <c r="L655" s="434">
        <v>0</v>
      </c>
      <c r="M655" s="15">
        <v>0</v>
      </c>
      <c r="N655" s="418">
        <v>21304.1</v>
      </c>
      <c r="O655" s="39">
        <v>43402</v>
      </c>
      <c r="P655" s="252" t="e">
        <f>YEAR(#REF!)</f>
        <v>#REF!</v>
      </c>
      <c r="Q6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5" s="252">
        <f>YEAR(O655)</f>
        <v>2018</v>
      </c>
      <c r="S655" s="252" t="str">
        <f>IF(MONTH(O655)=1,"JANVIER",IF(MONTH(O655)=2,"FEVRIER",IF(MONTH(O655)=3,"MARS",IF(MONTH(O655)=4,"AVRIL",IF(MONTH(O655)=5,"MAI",IF(MONTH(O655)=6,"JUIN",IF(MONTH(O655)=7,"JUILLET",IF(MONTH(O655)=8,"AOUT",IF(MONTH(O655)=9,"SEPTEMBRE",IF(MONTH(O655)=10,"OCTOBRE",IF(MONTH(4)=11,"NOVEMBRE",IF(MONTH(#REF!)=12,"DECEMBRE"))))))))))))</f>
        <v>OCTOBRE</v>
      </c>
      <c r="T655" s="252" t="e">
        <f>YEAR(#REF!)</f>
        <v>#REF!</v>
      </c>
      <c r="U6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5" s="317" t="s">
        <v>27</v>
      </c>
      <c r="W655" s="317" t="s">
        <v>27</v>
      </c>
      <c r="X655" s="205"/>
      <c r="Y655" s="399"/>
      <c r="Z655" s="190"/>
      <c r="AA655" s="190"/>
      <c r="GA655" s="68"/>
    </row>
    <row r="656" spans="1:183" s="67" customFormat="1" ht="78.900000000000006" customHeight="1" x14ac:dyDescent="0.35">
      <c r="A656" s="67" t="s">
        <v>2495</v>
      </c>
      <c r="B656" s="266" t="s">
        <v>351</v>
      </c>
      <c r="C656" s="405" t="s">
        <v>50</v>
      </c>
      <c r="D656" s="406" t="s">
        <v>51</v>
      </c>
      <c r="E656" s="44" t="s">
        <v>1146</v>
      </c>
      <c r="F656" s="45" t="s">
        <v>384</v>
      </c>
      <c r="G656" s="418">
        <v>145926</v>
      </c>
      <c r="H656" s="434">
        <v>113322</v>
      </c>
      <c r="I656" s="443">
        <v>0.65</v>
      </c>
      <c r="J656" s="418">
        <v>62610.400000000001</v>
      </c>
      <c r="K656" s="418">
        <v>0</v>
      </c>
      <c r="L656" s="418">
        <v>11048.9</v>
      </c>
      <c r="M656" s="15">
        <v>0</v>
      </c>
      <c r="N656" s="418">
        <v>39662.699999999997</v>
      </c>
      <c r="O656" s="39">
        <v>43402</v>
      </c>
      <c r="P656" s="252" t="e">
        <f>YEAR(#REF!)</f>
        <v>#REF!</v>
      </c>
      <c r="Q6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6" s="252">
        <f>YEAR(O656)</f>
        <v>2018</v>
      </c>
      <c r="S656" s="252" t="str">
        <f>IF(MONTH(O656)=1,"JANVIER",IF(MONTH(O656)=2,"FEVRIER",IF(MONTH(O656)=3,"MARS",IF(MONTH(O656)=4,"AVRIL",IF(MONTH(O656)=5,"MAI",IF(MONTH(O656)=6,"JUIN",IF(MONTH(O656)=7,"JUILLET",IF(MONTH(O656)=8,"AOUT",IF(MONTH(O656)=9,"SEPTEMBRE",IF(MONTH(O656)=10,"OCTOBRE",IF(MONTH(4)=11,"NOVEMBRE",IF(MONTH(#REF!)=12,"DECEMBRE"))))))))))))</f>
        <v>OCTOBRE</v>
      </c>
      <c r="T656" s="252" t="e">
        <f>YEAR(#REF!)</f>
        <v>#REF!</v>
      </c>
      <c r="U6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6" s="317" t="s">
        <v>27</v>
      </c>
      <c r="W656" s="317" t="s">
        <v>27</v>
      </c>
      <c r="X656" s="205"/>
      <c r="Y656" s="399"/>
      <c r="Z656" s="190"/>
      <c r="AA656" s="190"/>
      <c r="GA656" s="68"/>
    </row>
    <row r="657" spans="1:183" s="67" customFormat="1" ht="48.65" customHeight="1" x14ac:dyDescent="0.35">
      <c r="A657" s="67" t="s">
        <v>2495</v>
      </c>
      <c r="B657" s="266" t="s">
        <v>351</v>
      </c>
      <c r="C657" s="405" t="s">
        <v>50</v>
      </c>
      <c r="D657" s="406" t="s">
        <v>51</v>
      </c>
      <c r="E657" s="44" t="s">
        <v>1147</v>
      </c>
      <c r="F657" s="45" t="s">
        <v>1148</v>
      </c>
      <c r="G657" s="418">
        <v>56527.75</v>
      </c>
      <c r="H657" s="434">
        <v>56527.75</v>
      </c>
      <c r="I657" s="443">
        <v>0.50000008845213195</v>
      </c>
      <c r="J657" s="418">
        <v>24024.29</v>
      </c>
      <c r="K657" s="418">
        <v>0</v>
      </c>
      <c r="L657" s="447">
        <v>4239.59</v>
      </c>
      <c r="M657" s="264">
        <v>0</v>
      </c>
      <c r="N657" s="418">
        <v>28263.87</v>
      </c>
      <c r="O657" s="39">
        <v>43374</v>
      </c>
      <c r="P657" s="252" t="e">
        <f>YEAR(#REF!)</f>
        <v>#REF!</v>
      </c>
      <c r="Q6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7" s="252">
        <f>YEAR(O657)</f>
        <v>2018</v>
      </c>
      <c r="S657" s="252" t="str">
        <f>IF(MONTH(O657)=1,"JANVIER",IF(MONTH(O657)=2,"FEVRIER",IF(MONTH(O657)=3,"MARS",IF(MONTH(O657)=4,"AVRIL",IF(MONTH(O657)=5,"MAI",IF(MONTH(O657)=6,"JUIN",IF(MONTH(O657)=7,"JUILLET",IF(MONTH(O657)=8,"AOUT",IF(MONTH(O657)=9,"SEPTEMBRE",IF(MONTH(O657)=10,"OCTOBRE",IF(MONTH(4)=11,"NOVEMBRE",IF(MONTH(#REF!)=12,"DECEMBRE"))))))))))))</f>
        <v>OCTOBRE</v>
      </c>
      <c r="T657" s="252" t="e">
        <f>YEAR(#REF!)</f>
        <v>#REF!</v>
      </c>
      <c r="U6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7" s="222" t="s">
        <v>27</v>
      </c>
      <c r="W657" s="222" t="s">
        <v>27</v>
      </c>
      <c r="X657" s="205"/>
      <c r="Y657" s="399"/>
      <c r="Z657" s="190"/>
      <c r="AA657" s="190"/>
      <c r="GA657" s="68"/>
    </row>
    <row r="658" spans="1:183" s="67" customFormat="1" ht="64.5" customHeight="1" x14ac:dyDescent="0.35">
      <c r="A658" s="67" t="s">
        <v>2495</v>
      </c>
      <c r="B658" s="266" t="s">
        <v>351</v>
      </c>
      <c r="C658" s="405" t="s">
        <v>50</v>
      </c>
      <c r="D658" s="406" t="s">
        <v>51</v>
      </c>
      <c r="E658" s="44" t="s">
        <v>1149</v>
      </c>
      <c r="F658" s="45" t="s">
        <v>1150</v>
      </c>
      <c r="G658" s="434">
        <v>24375.55</v>
      </c>
      <c r="H658" s="434">
        <v>24375.550000000003</v>
      </c>
      <c r="I658" s="443">
        <v>0.50000020512357668</v>
      </c>
      <c r="J658" s="434">
        <v>10359.61</v>
      </c>
      <c r="K658" s="434">
        <v>1828.17</v>
      </c>
      <c r="L658" s="434">
        <v>0</v>
      </c>
      <c r="M658" s="15">
        <v>0</v>
      </c>
      <c r="N658" s="434">
        <v>12187.77</v>
      </c>
      <c r="O658" s="11">
        <v>43312</v>
      </c>
      <c r="P658" s="252" t="e">
        <f>YEAR(#REF!)</f>
        <v>#REF!</v>
      </c>
      <c r="Q6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8" s="252">
        <f>YEAR(O658)</f>
        <v>2018</v>
      </c>
      <c r="S658" s="252" t="str">
        <f>IF(MONTH(O658)=1,"JANVIER",IF(MONTH(O658)=2,"FEVRIER",IF(MONTH(O658)=3,"MARS",IF(MONTH(O658)=4,"AVRIL",IF(MONTH(O658)=5,"MAI",IF(MONTH(O658)=6,"JUIN",IF(MONTH(O658)=7,"JUILLET",IF(MONTH(O658)=8,"AOUT",IF(MONTH(O658)=9,"SEPTEMBRE",IF(MONTH(O658)=10,"OCTOBRE",IF(MONTH(4)=11,"NOVEMBRE",IF(MONTH(#REF!)=12,"DECEMBRE"))))))))))))</f>
        <v>JUILLET</v>
      </c>
      <c r="T658" s="252" t="e">
        <f>YEAR(#REF!)</f>
        <v>#REF!</v>
      </c>
      <c r="U6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8" s="222" t="s">
        <v>27</v>
      </c>
      <c r="W658" s="222" t="s">
        <v>27</v>
      </c>
      <c r="X658" s="205"/>
      <c r="Y658" s="399"/>
      <c r="Z658" s="190"/>
      <c r="AA658" s="190"/>
      <c r="GA658" s="68"/>
    </row>
    <row r="659" spans="1:183" s="67" customFormat="1" ht="89.15" customHeight="1" x14ac:dyDescent="0.35">
      <c r="A659" s="67" t="s">
        <v>2495</v>
      </c>
      <c r="B659" s="266" t="s">
        <v>351</v>
      </c>
      <c r="C659" s="405" t="s">
        <v>50</v>
      </c>
      <c r="D659" s="406" t="s">
        <v>51</v>
      </c>
      <c r="E659" s="44" t="s">
        <v>1151</v>
      </c>
      <c r="F659" s="45" t="s">
        <v>1152</v>
      </c>
      <c r="G659" s="418">
        <v>115312.08</v>
      </c>
      <c r="H659" s="434">
        <v>12600</v>
      </c>
      <c r="I659" s="443">
        <v>0.75</v>
      </c>
      <c r="J659" s="418">
        <v>8032.5</v>
      </c>
      <c r="K659" s="418">
        <v>0</v>
      </c>
      <c r="L659" s="447">
        <v>1417.5</v>
      </c>
      <c r="M659" s="264">
        <v>0</v>
      </c>
      <c r="N659" s="418">
        <v>3150</v>
      </c>
      <c r="O659" s="39">
        <v>43374</v>
      </c>
      <c r="P659" s="252" t="e">
        <f>YEAR(#REF!)</f>
        <v>#REF!</v>
      </c>
      <c r="Q6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59" s="252">
        <f>YEAR(O659)</f>
        <v>2018</v>
      </c>
      <c r="S659" s="252" t="str">
        <f>IF(MONTH(O659)=1,"JANVIER",IF(MONTH(O659)=2,"FEVRIER",IF(MONTH(O659)=3,"MARS",IF(MONTH(O659)=4,"AVRIL",IF(MONTH(O659)=5,"MAI",IF(MONTH(O659)=6,"JUIN",IF(MONTH(O659)=7,"JUILLET",IF(MONTH(O659)=8,"AOUT",IF(MONTH(O659)=9,"SEPTEMBRE",IF(MONTH(O659)=10,"OCTOBRE",IF(MONTH(4)=11,"NOVEMBRE",IF(MONTH(#REF!)=12,"DECEMBRE"))))))))))))</f>
        <v>OCTOBRE</v>
      </c>
      <c r="T659" s="252" t="e">
        <f>YEAR(#REF!)</f>
        <v>#REF!</v>
      </c>
      <c r="U6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59" s="317" t="s">
        <v>27</v>
      </c>
      <c r="W659" s="317" t="s">
        <v>27</v>
      </c>
      <c r="X659" s="205"/>
      <c r="Y659" s="399"/>
      <c r="Z659" s="190"/>
      <c r="AA659" s="190"/>
      <c r="GA659" s="68"/>
    </row>
    <row r="660" spans="1:183" s="67" customFormat="1" ht="48.65" customHeight="1" x14ac:dyDescent="0.35">
      <c r="A660" s="67" t="s">
        <v>2495</v>
      </c>
      <c r="B660" s="266" t="s">
        <v>351</v>
      </c>
      <c r="C660" s="405" t="s">
        <v>50</v>
      </c>
      <c r="D660" s="406" t="s">
        <v>51</v>
      </c>
      <c r="E660" s="44" t="s">
        <v>1153</v>
      </c>
      <c r="F660" s="45" t="s">
        <v>475</v>
      </c>
      <c r="G660" s="434">
        <v>102338.1</v>
      </c>
      <c r="H660" s="434">
        <v>86719.45</v>
      </c>
      <c r="I660" s="443">
        <v>0.50000005765719224</v>
      </c>
      <c r="J660" s="434">
        <v>36855.769999999997</v>
      </c>
      <c r="K660" s="434">
        <v>6503.96</v>
      </c>
      <c r="L660" s="434">
        <v>0</v>
      </c>
      <c r="M660" s="15">
        <v>0</v>
      </c>
      <c r="N660" s="434">
        <v>43359.72</v>
      </c>
      <c r="O660" s="332">
        <v>43312</v>
      </c>
      <c r="P660" s="252" t="e">
        <f>YEAR(#REF!)</f>
        <v>#REF!</v>
      </c>
      <c r="Q6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0" s="252">
        <f>YEAR(O660)</f>
        <v>2018</v>
      </c>
      <c r="S660" s="252" t="str">
        <f>IF(MONTH(O660)=1,"JANVIER",IF(MONTH(O660)=2,"FEVRIER",IF(MONTH(O660)=3,"MARS",IF(MONTH(O660)=4,"AVRIL",IF(MONTH(O660)=5,"MAI",IF(MONTH(O660)=6,"JUIN",IF(MONTH(O660)=7,"JUILLET",IF(MONTH(O660)=8,"AOUT",IF(MONTH(O660)=9,"SEPTEMBRE",IF(MONTH(O660)=10,"OCTOBRE",IF(MONTH(4)=11,"NOVEMBRE",IF(MONTH(#REF!)=12,"DECEMBRE"))))))))))))</f>
        <v>JUILLET</v>
      </c>
      <c r="T660" s="252" t="e">
        <f>YEAR(#REF!)</f>
        <v>#REF!</v>
      </c>
      <c r="U6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0" s="222" t="s">
        <v>27</v>
      </c>
      <c r="W660" s="222" t="s">
        <v>27</v>
      </c>
      <c r="X660" s="205"/>
      <c r="Y660" s="399"/>
      <c r="Z660" s="190"/>
      <c r="AA660" s="190"/>
      <c r="GA660" s="68"/>
    </row>
    <row r="661" spans="1:183" s="67" customFormat="1" ht="48.65" customHeight="1" x14ac:dyDescent="0.35">
      <c r="A661" s="67" t="s">
        <v>2495</v>
      </c>
      <c r="B661" s="266" t="s">
        <v>351</v>
      </c>
      <c r="C661" s="405" t="s">
        <v>50</v>
      </c>
      <c r="D661" s="406" t="s">
        <v>51</v>
      </c>
      <c r="E661" s="44" t="s">
        <v>1154</v>
      </c>
      <c r="F661" s="45" t="s">
        <v>1155</v>
      </c>
      <c r="G661" s="418">
        <v>62736</v>
      </c>
      <c r="H661" s="434">
        <v>60252.7</v>
      </c>
      <c r="I661" s="443">
        <v>0.5</v>
      </c>
      <c r="J661" s="418">
        <v>25607.39</v>
      </c>
      <c r="K661" s="418">
        <v>4518.96</v>
      </c>
      <c r="L661" s="434">
        <v>0</v>
      </c>
      <c r="M661" s="264">
        <v>0</v>
      </c>
      <c r="N661" s="418">
        <v>30126.35</v>
      </c>
      <c r="O661" s="39">
        <v>43374</v>
      </c>
      <c r="P661" s="252" t="e">
        <f>YEAR(#REF!)</f>
        <v>#REF!</v>
      </c>
      <c r="Q6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1" s="252">
        <f>YEAR(O661)</f>
        <v>2018</v>
      </c>
      <c r="S661" s="252" t="str">
        <f>IF(MONTH(O661)=1,"JANVIER",IF(MONTH(O661)=2,"FEVRIER",IF(MONTH(O661)=3,"MARS",IF(MONTH(O661)=4,"AVRIL",IF(MONTH(O661)=5,"MAI",IF(MONTH(O661)=6,"JUIN",IF(MONTH(O661)=7,"JUILLET",IF(MONTH(O661)=8,"AOUT",IF(MONTH(O661)=9,"SEPTEMBRE",IF(MONTH(O661)=10,"OCTOBRE",IF(MONTH(4)=11,"NOVEMBRE",IF(MONTH(#REF!)=12,"DECEMBRE"))))))))))))</f>
        <v>OCTOBRE</v>
      </c>
      <c r="T661" s="252" t="e">
        <f>YEAR(#REF!)</f>
        <v>#REF!</v>
      </c>
      <c r="U6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1" s="317" t="s">
        <v>27</v>
      </c>
      <c r="W661" s="317" t="s">
        <v>27</v>
      </c>
      <c r="X661" s="205"/>
      <c r="Y661" s="399"/>
      <c r="Z661" s="190"/>
      <c r="AA661" s="190"/>
      <c r="GA661" s="68"/>
    </row>
    <row r="662" spans="1:183" s="67" customFormat="1" ht="48.65" customHeight="1" x14ac:dyDescent="0.35">
      <c r="A662" s="67" t="s">
        <v>2495</v>
      </c>
      <c r="B662" s="266" t="s">
        <v>351</v>
      </c>
      <c r="C662" s="405" t="s">
        <v>50</v>
      </c>
      <c r="D662" s="406" t="s">
        <v>51</v>
      </c>
      <c r="E662" s="44" t="s">
        <v>1156</v>
      </c>
      <c r="F662" s="45" t="s">
        <v>1157</v>
      </c>
      <c r="G662" s="434">
        <v>26140</v>
      </c>
      <c r="H662" s="434">
        <v>26140</v>
      </c>
      <c r="I662" s="443">
        <v>0.5</v>
      </c>
      <c r="J662" s="434">
        <v>11109.5</v>
      </c>
      <c r="K662" s="434">
        <v>1960.5</v>
      </c>
      <c r="L662" s="434">
        <v>0</v>
      </c>
      <c r="M662" s="15">
        <v>0</v>
      </c>
      <c r="N662" s="434">
        <v>13070</v>
      </c>
      <c r="O662" s="11">
        <v>43342</v>
      </c>
      <c r="P662" s="252" t="e">
        <f>YEAR(#REF!)</f>
        <v>#REF!</v>
      </c>
      <c r="Q6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2" s="252">
        <f>YEAR(O662)</f>
        <v>2018</v>
      </c>
      <c r="S662" s="252" t="str">
        <f>IF(MONTH(O662)=1,"JANVIER",IF(MONTH(O662)=2,"FEVRIER",IF(MONTH(O662)=3,"MARS",IF(MONTH(O662)=4,"AVRIL",IF(MONTH(O662)=5,"MAI",IF(MONTH(O662)=6,"JUIN",IF(MONTH(O662)=7,"JUILLET",IF(MONTH(O662)=8,"AOUT",IF(MONTH(O662)=9,"SEPTEMBRE",IF(MONTH(O662)=10,"OCTOBRE",IF(MONTH(4)=11,"NOVEMBRE",IF(MONTH(#REF!)=12,"DECEMBRE"))))))))))))</f>
        <v>AOUT</v>
      </c>
      <c r="T662" s="252" t="e">
        <f>YEAR(#REF!)</f>
        <v>#REF!</v>
      </c>
      <c r="U6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2" s="317" t="s">
        <v>27</v>
      </c>
      <c r="W662" s="317" t="s">
        <v>27</v>
      </c>
      <c r="X662" s="205"/>
      <c r="Y662" s="399"/>
      <c r="Z662" s="190"/>
      <c r="AA662" s="190"/>
      <c r="GA662" s="68"/>
    </row>
    <row r="663" spans="1:183" s="67" customFormat="1" ht="48.65" customHeight="1" x14ac:dyDescent="0.35">
      <c r="A663" s="67" t="s">
        <v>2495</v>
      </c>
      <c r="B663" s="266" t="s">
        <v>351</v>
      </c>
      <c r="C663" s="405" t="s">
        <v>50</v>
      </c>
      <c r="D663" s="406" t="s">
        <v>51</v>
      </c>
      <c r="E663" s="14" t="s">
        <v>1158</v>
      </c>
      <c r="F663" s="12" t="s">
        <v>422</v>
      </c>
      <c r="G663" s="418">
        <v>54959.35</v>
      </c>
      <c r="H663" s="434">
        <v>27447</v>
      </c>
      <c r="I663" s="443">
        <v>0.5</v>
      </c>
      <c r="J663" s="418">
        <v>11664.97</v>
      </c>
      <c r="K663" s="418">
        <v>0</v>
      </c>
      <c r="L663" s="447">
        <v>2058.5300000000002</v>
      </c>
      <c r="M663" s="264">
        <v>0</v>
      </c>
      <c r="N663" s="418">
        <v>13723.5</v>
      </c>
      <c r="O663" s="39">
        <v>43374</v>
      </c>
      <c r="P663" s="252" t="e">
        <f>YEAR(#REF!)</f>
        <v>#REF!</v>
      </c>
      <c r="Q6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3" s="252">
        <f>YEAR(O663)</f>
        <v>2018</v>
      </c>
      <c r="S663" s="252" t="str">
        <f>IF(MONTH(O663)=1,"JANVIER",IF(MONTH(O663)=2,"FEVRIER",IF(MONTH(O663)=3,"MARS",IF(MONTH(O663)=4,"AVRIL",IF(MONTH(O663)=5,"MAI",IF(MONTH(O663)=6,"JUIN",IF(MONTH(O663)=7,"JUILLET",IF(MONTH(O663)=8,"AOUT",IF(MONTH(O663)=9,"SEPTEMBRE",IF(MONTH(O663)=10,"OCTOBRE",IF(MONTH(4)=11,"NOVEMBRE",IF(MONTH(#REF!)=12,"DECEMBRE"))))))))))))</f>
        <v>OCTOBRE</v>
      </c>
      <c r="T663" s="252" t="e">
        <f>YEAR(#REF!)</f>
        <v>#REF!</v>
      </c>
      <c r="U6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3" s="317" t="s">
        <v>27</v>
      </c>
      <c r="W663" s="317" t="s">
        <v>27</v>
      </c>
      <c r="X663" s="205"/>
      <c r="Y663" s="399"/>
      <c r="Z663" s="190"/>
      <c r="AA663" s="190"/>
      <c r="GA663" s="68"/>
    </row>
    <row r="664" spans="1:183" s="67" customFormat="1" ht="48.65" customHeight="1" x14ac:dyDescent="0.35">
      <c r="A664" s="67" t="s">
        <v>2495</v>
      </c>
      <c r="B664" s="266" t="s">
        <v>351</v>
      </c>
      <c r="C664" s="405" t="s">
        <v>50</v>
      </c>
      <c r="D664" s="406" t="s">
        <v>51</v>
      </c>
      <c r="E664" s="14" t="s">
        <v>1159</v>
      </c>
      <c r="F664" s="12" t="s">
        <v>1160</v>
      </c>
      <c r="G664" s="434">
        <v>55547.5</v>
      </c>
      <c r="H664" s="434">
        <v>55547.5</v>
      </c>
      <c r="I664" s="277">
        <v>0.5</v>
      </c>
      <c r="J664" s="434">
        <v>23607.68</v>
      </c>
      <c r="K664" s="434">
        <v>4166.07</v>
      </c>
      <c r="L664" s="434">
        <v>0</v>
      </c>
      <c r="M664" s="15">
        <v>0</v>
      </c>
      <c r="N664" s="434">
        <v>27773.75</v>
      </c>
      <c r="O664" s="430">
        <v>43284</v>
      </c>
      <c r="P664" s="252" t="e">
        <f>YEAR(#REF!)</f>
        <v>#REF!</v>
      </c>
      <c r="Q6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4" s="252">
        <f>YEAR(O664)</f>
        <v>2018</v>
      </c>
      <c r="S664" s="252" t="str">
        <f>IF(MONTH(O664)=1,"JANVIER",IF(MONTH(O664)=2,"FEVRIER",IF(MONTH(O664)=3,"MARS",IF(MONTH(O664)=4,"AVRIL",IF(MONTH(O664)=5,"MAI",IF(MONTH(O664)=6,"JUIN",IF(MONTH(O664)=7,"JUILLET",IF(MONTH(O664)=8,"AOUT",IF(MONTH(O664)=9,"SEPTEMBRE",IF(MONTH(O664)=10,"OCTOBRE",IF(MONTH(4)=11,"NOVEMBRE",IF(MONTH(#REF!)=12,"DECEMBRE"))))))))))))</f>
        <v>JUILLET</v>
      </c>
      <c r="T664" s="252" t="e">
        <f>YEAR(#REF!)</f>
        <v>#REF!</v>
      </c>
      <c r="U6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4" s="317" t="s">
        <v>27</v>
      </c>
      <c r="W664" s="317" t="s">
        <v>27</v>
      </c>
      <c r="X664" s="205"/>
      <c r="Y664" s="399"/>
      <c r="Z664" s="190"/>
      <c r="AA664" s="190"/>
      <c r="GA664" s="68"/>
    </row>
    <row r="665" spans="1:183" s="67" customFormat="1" ht="48.65" customHeight="1" x14ac:dyDescent="0.35">
      <c r="A665" s="67" t="s">
        <v>2495</v>
      </c>
      <c r="B665" s="266" t="s">
        <v>351</v>
      </c>
      <c r="C665" s="405" t="s">
        <v>50</v>
      </c>
      <c r="D665" s="406" t="s">
        <v>51</v>
      </c>
      <c r="E665" s="14" t="s">
        <v>1161</v>
      </c>
      <c r="F665" s="12" t="s">
        <v>377</v>
      </c>
      <c r="G665" s="434">
        <v>40059.550000000003</v>
      </c>
      <c r="H665" s="434">
        <v>40059.550000000003</v>
      </c>
      <c r="I665" s="277">
        <v>0.50000012481418288</v>
      </c>
      <c r="J665" s="434">
        <v>17025.310000000001</v>
      </c>
      <c r="K665" s="434">
        <v>3004.47</v>
      </c>
      <c r="L665" s="434">
        <v>0</v>
      </c>
      <c r="M665" s="15">
        <v>0</v>
      </c>
      <c r="N665" s="434">
        <v>20029.77</v>
      </c>
      <c r="O665" s="430">
        <v>43312</v>
      </c>
      <c r="P665" s="252" t="e">
        <f>YEAR(#REF!)</f>
        <v>#REF!</v>
      </c>
      <c r="Q6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5" s="252">
        <f>YEAR(O665)</f>
        <v>2018</v>
      </c>
      <c r="S665" s="252" t="str">
        <f>IF(MONTH(O665)=1,"JANVIER",IF(MONTH(O665)=2,"FEVRIER",IF(MONTH(O665)=3,"MARS",IF(MONTH(O665)=4,"AVRIL",IF(MONTH(O665)=5,"MAI",IF(MONTH(O665)=6,"JUIN",IF(MONTH(O665)=7,"JUILLET",IF(MONTH(O665)=8,"AOUT",IF(MONTH(O665)=9,"SEPTEMBRE",IF(MONTH(O665)=10,"OCTOBRE",IF(MONTH(4)=11,"NOVEMBRE",IF(MONTH(#REF!)=12,"DECEMBRE"))))))))))))</f>
        <v>JUILLET</v>
      </c>
      <c r="T665" s="252" t="e">
        <f>YEAR(#REF!)</f>
        <v>#REF!</v>
      </c>
      <c r="U6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5" s="317" t="s">
        <v>27</v>
      </c>
      <c r="W665" s="317" t="s">
        <v>27</v>
      </c>
      <c r="X665" s="205"/>
      <c r="Y665" s="399"/>
      <c r="Z665" s="190"/>
      <c r="AA665" s="190"/>
      <c r="GA665" s="68"/>
    </row>
    <row r="666" spans="1:183" s="234" customFormat="1" ht="48.65" customHeight="1" x14ac:dyDescent="0.35">
      <c r="A666" s="67" t="s">
        <v>2495</v>
      </c>
      <c r="B666" s="255" t="s">
        <v>351</v>
      </c>
      <c r="C666" s="405" t="s">
        <v>50</v>
      </c>
      <c r="D666" s="406" t="s">
        <v>51</v>
      </c>
      <c r="E666" s="14" t="s">
        <v>1162</v>
      </c>
      <c r="F666" s="12" t="s">
        <v>1056</v>
      </c>
      <c r="G666" s="264">
        <v>53587</v>
      </c>
      <c r="H666" s="15">
        <v>16991</v>
      </c>
      <c r="I666" s="277">
        <v>0.5</v>
      </c>
      <c r="J666" s="264">
        <v>7221.17</v>
      </c>
      <c r="K666" s="264">
        <v>0</v>
      </c>
      <c r="L666" s="389">
        <v>1274.33</v>
      </c>
      <c r="M666" s="264">
        <v>0</v>
      </c>
      <c r="N666" s="264">
        <v>8495.5</v>
      </c>
      <c r="O666" s="39">
        <v>43374</v>
      </c>
      <c r="P666" s="252" t="e">
        <f>YEAR(#REF!)</f>
        <v>#REF!</v>
      </c>
      <c r="Q6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6" s="252">
        <f>YEAR(O666)</f>
        <v>2018</v>
      </c>
      <c r="S666" s="252" t="str">
        <f>IF(MONTH(O666)=1,"JANVIER",IF(MONTH(O666)=2,"FEVRIER",IF(MONTH(O666)=3,"MARS",IF(MONTH(O666)=4,"AVRIL",IF(MONTH(O666)=5,"MAI",IF(MONTH(O666)=6,"JUIN",IF(MONTH(O666)=7,"JUILLET",IF(MONTH(O666)=8,"AOUT",IF(MONTH(O666)=9,"SEPTEMBRE",IF(MONTH(O666)=10,"OCTOBRE",IF(MONTH(4)=11,"NOVEMBRE",IF(MONTH(#REF!)=12,"DECEMBRE"))))))))))))</f>
        <v>OCTOBRE</v>
      </c>
      <c r="T666" s="252" t="e">
        <f>YEAR(#REF!)</f>
        <v>#REF!</v>
      </c>
      <c r="U6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6" s="317" t="s">
        <v>27</v>
      </c>
      <c r="W666" s="317" t="s">
        <v>27</v>
      </c>
      <c r="X666" s="25"/>
      <c r="Y666" s="399"/>
      <c r="Z666" s="190"/>
      <c r="AA666" s="190"/>
      <c r="GA666" s="451"/>
    </row>
    <row r="667" spans="1:183" s="67" customFormat="1" ht="48.65" customHeight="1" x14ac:dyDescent="0.35">
      <c r="A667" s="67" t="s">
        <v>2495</v>
      </c>
      <c r="B667" s="255" t="s">
        <v>351</v>
      </c>
      <c r="C667" s="405" t="s">
        <v>50</v>
      </c>
      <c r="D667" s="406" t="s">
        <v>51</v>
      </c>
      <c r="E667" s="14" t="s">
        <v>1163</v>
      </c>
      <c r="F667" s="12" t="s">
        <v>382</v>
      </c>
      <c r="G667" s="264">
        <v>127545</v>
      </c>
      <c r="H667" s="15">
        <v>127545</v>
      </c>
      <c r="I667" s="277">
        <v>0.65</v>
      </c>
      <c r="J667" s="264">
        <v>70468.61</v>
      </c>
      <c r="K667" s="264">
        <v>0</v>
      </c>
      <c r="L667" s="264">
        <v>12435.64</v>
      </c>
      <c r="M667" s="15">
        <v>0</v>
      </c>
      <c r="N667" s="264">
        <v>44640.75</v>
      </c>
      <c r="O667" s="39">
        <v>43427</v>
      </c>
      <c r="P667" s="252" t="e">
        <f>YEAR(#REF!)</f>
        <v>#REF!</v>
      </c>
      <c r="Q6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7" s="252">
        <f>YEAR(O667)</f>
        <v>2018</v>
      </c>
      <c r="S667" s="252" t="e">
        <f>IF(MONTH(O667)=1,"JANVIER",IF(MONTH(O667)=2,"FEVRIER",IF(MONTH(O667)=3,"MARS",IF(MONTH(O667)=4,"AVRIL",IF(MONTH(O667)=5,"MAI",IF(MONTH(O667)=6,"JUIN",IF(MONTH(O667)=7,"JUILLET",IF(MONTH(O667)=8,"AOUT",IF(MONTH(O667)=9,"SEPTEMBRE",IF(MONTH(O667)=10,"OCTOBRE",IF(MONTH(4)=11,"NOVEMBRE",IF(MONTH(#REF!)=12,"DECEMBRE"))))))))))))</f>
        <v>#REF!</v>
      </c>
      <c r="T667" s="252" t="e">
        <f>YEAR(#REF!)</f>
        <v>#REF!</v>
      </c>
      <c r="U6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7" s="292" t="s">
        <v>27</v>
      </c>
      <c r="W667" s="292" t="s">
        <v>27</v>
      </c>
      <c r="X667" s="25"/>
      <c r="Y667" s="399"/>
      <c r="Z667" s="190"/>
      <c r="AA667" s="190"/>
      <c r="GA667" s="68"/>
    </row>
    <row r="668" spans="1:183" s="215" customFormat="1" ht="48.65" customHeight="1" x14ac:dyDescent="0.35">
      <c r="A668" s="67" t="s">
        <v>2495</v>
      </c>
      <c r="B668" s="255" t="s">
        <v>351</v>
      </c>
      <c r="C668" s="405" t="s">
        <v>50</v>
      </c>
      <c r="D668" s="406" t="s">
        <v>51</v>
      </c>
      <c r="E668" s="14" t="s">
        <v>1164</v>
      </c>
      <c r="F668" s="12" t="s">
        <v>375</v>
      </c>
      <c r="G668" s="418">
        <v>65635</v>
      </c>
      <c r="H668" s="15">
        <v>65350</v>
      </c>
      <c r="I668" s="277">
        <v>0.5</v>
      </c>
      <c r="J668" s="264">
        <v>27773.75</v>
      </c>
      <c r="K668" s="264">
        <v>0</v>
      </c>
      <c r="L668" s="389">
        <v>4901.25</v>
      </c>
      <c r="M668" s="264">
        <v>0</v>
      </c>
      <c r="N668" s="264">
        <v>32675</v>
      </c>
      <c r="O668" s="39">
        <v>43374</v>
      </c>
      <c r="P668" s="252" t="e">
        <f>YEAR(#REF!)</f>
        <v>#REF!</v>
      </c>
      <c r="Q6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8" s="252">
        <f>YEAR(O668)</f>
        <v>2018</v>
      </c>
      <c r="S668" s="252" t="str">
        <f>IF(MONTH(O668)=1,"JANVIER",IF(MONTH(O668)=2,"FEVRIER",IF(MONTH(O668)=3,"MARS",IF(MONTH(O668)=4,"AVRIL",IF(MONTH(O668)=5,"MAI",IF(MONTH(O668)=6,"JUIN",IF(MONTH(O668)=7,"JUILLET",IF(MONTH(O668)=8,"AOUT",IF(MONTH(O668)=9,"SEPTEMBRE",IF(MONTH(O668)=10,"OCTOBRE",IF(MONTH(4)=11,"NOVEMBRE",IF(MONTH(#REF!)=12,"DECEMBRE"))))))))))))</f>
        <v>OCTOBRE</v>
      </c>
      <c r="T668" s="252" t="e">
        <f>YEAR(#REF!)</f>
        <v>#REF!</v>
      </c>
      <c r="U6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8" s="317" t="s">
        <v>27</v>
      </c>
      <c r="W668" s="317" t="s">
        <v>27</v>
      </c>
      <c r="X668" s="25"/>
      <c r="Y668" s="399"/>
      <c r="Z668" s="271"/>
      <c r="AA668" s="271"/>
      <c r="GA668" s="204"/>
    </row>
    <row r="669" spans="1:183" s="67" customFormat="1" ht="48.65" customHeight="1" x14ac:dyDescent="0.35">
      <c r="A669" s="67" t="s">
        <v>2495</v>
      </c>
      <c r="B669" s="266" t="s">
        <v>351</v>
      </c>
      <c r="C669" s="405" t="s">
        <v>50</v>
      </c>
      <c r="D669" s="406" t="s">
        <v>51</v>
      </c>
      <c r="E669" s="14" t="s">
        <v>1165</v>
      </c>
      <c r="F669" s="12" t="s">
        <v>441</v>
      </c>
      <c r="G669" s="434">
        <v>80993.59</v>
      </c>
      <c r="H669" s="15">
        <v>80641.899999999994</v>
      </c>
      <c r="I669" s="277">
        <v>0.50000000000000011</v>
      </c>
      <c r="J669" s="15">
        <v>34272.800000000003</v>
      </c>
      <c r="K669" s="15">
        <v>6048.15</v>
      </c>
      <c r="L669" s="15">
        <v>0</v>
      </c>
      <c r="M669" s="15">
        <v>0</v>
      </c>
      <c r="N669" s="15">
        <v>40320.949999999997</v>
      </c>
      <c r="O669" s="430">
        <v>43342</v>
      </c>
      <c r="P669" s="252" t="e">
        <f>YEAR(#REF!)</f>
        <v>#REF!</v>
      </c>
      <c r="Q6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69" s="252">
        <f>YEAR(O669)</f>
        <v>2018</v>
      </c>
      <c r="S669" s="252" t="str">
        <f>IF(MONTH(O669)=1,"JANVIER",IF(MONTH(O669)=2,"FEVRIER",IF(MONTH(O669)=3,"MARS",IF(MONTH(O669)=4,"AVRIL",IF(MONTH(O669)=5,"MAI",IF(MONTH(O669)=6,"JUIN",IF(MONTH(O669)=7,"JUILLET",IF(MONTH(O669)=8,"AOUT",IF(MONTH(O669)=9,"SEPTEMBRE",IF(MONTH(O669)=10,"OCTOBRE",IF(MONTH(4)=11,"NOVEMBRE",IF(MONTH(#REF!)=12,"DECEMBRE"))))))))))))</f>
        <v>AOUT</v>
      </c>
      <c r="T669" s="252" t="e">
        <f>YEAR(#REF!)</f>
        <v>#REF!</v>
      </c>
      <c r="U6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69" s="317" t="s">
        <v>27</v>
      </c>
      <c r="W669" s="317" t="s">
        <v>27</v>
      </c>
      <c r="X669" s="25"/>
      <c r="Y669" s="399"/>
      <c r="Z669" s="190"/>
      <c r="AA669" s="190"/>
      <c r="GA669" s="68"/>
    </row>
    <row r="670" spans="1:183" s="67" customFormat="1" ht="48.65" customHeight="1" x14ac:dyDescent="0.35">
      <c r="A670" s="67" t="s">
        <v>2495</v>
      </c>
      <c r="B670" s="266" t="s">
        <v>351</v>
      </c>
      <c r="C670" s="405" t="s">
        <v>50</v>
      </c>
      <c r="D670" s="406" t="s">
        <v>51</v>
      </c>
      <c r="E670" s="14" t="s">
        <v>1166</v>
      </c>
      <c r="F670" s="12" t="s">
        <v>373</v>
      </c>
      <c r="G670" s="264">
        <v>61237.46</v>
      </c>
      <c r="H670" s="15">
        <v>60971.55</v>
      </c>
      <c r="I670" s="277">
        <v>0.50000008200545987</v>
      </c>
      <c r="J670" s="264">
        <v>25912.91</v>
      </c>
      <c r="K670" s="264">
        <v>4572.87</v>
      </c>
      <c r="L670" s="15">
        <v>0</v>
      </c>
      <c r="M670" s="264">
        <v>0</v>
      </c>
      <c r="N670" s="264">
        <v>30485.77</v>
      </c>
      <c r="O670" s="430">
        <v>43342</v>
      </c>
      <c r="P670" s="252" t="e">
        <f>YEAR(#REF!)</f>
        <v>#REF!</v>
      </c>
      <c r="Q6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0" s="252">
        <f>YEAR(O670)</f>
        <v>2018</v>
      </c>
      <c r="S670" s="252" t="str">
        <f>IF(MONTH(O670)=1,"JANVIER",IF(MONTH(O670)=2,"FEVRIER",IF(MONTH(O670)=3,"MARS",IF(MONTH(O670)=4,"AVRIL",IF(MONTH(O670)=5,"MAI",IF(MONTH(O670)=6,"JUIN",IF(MONTH(O670)=7,"JUILLET",IF(MONTH(O670)=8,"AOUT",IF(MONTH(O670)=9,"SEPTEMBRE",IF(MONTH(O670)=10,"OCTOBRE",IF(MONTH(4)=11,"NOVEMBRE",IF(MONTH(#REF!)=12,"DECEMBRE"))))))))))))</f>
        <v>AOUT</v>
      </c>
      <c r="T670" s="252" t="e">
        <f>YEAR(#REF!)</f>
        <v>#REF!</v>
      </c>
      <c r="U6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0" s="317" t="s">
        <v>27</v>
      </c>
      <c r="W670" s="317" t="s">
        <v>27</v>
      </c>
      <c r="X670" s="25"/>
      <c r="Y670" s="399"/>
      <c r="Z670" s="190"/>
      <c r="AA670" s="190"/>
      <c r="GA670" s="68"/>
    </row>
    <row r="671" spans="1:183" s="67" customFormat="1" ht="48.65" customHeight="1" x14ac:dyDescent="0.35">
      <c r="A671" s="67" t="s">
        <v>2495</v>
      </c>
      <c r="B671" s="266" t="s">
        <v>351</v>
      </c>
      <c r="C671" s="405" t="s">
        <v>50</v>
      </c>
      <c r="D671" s="406" t="s">
        <v>51</v>
      </c>
      <c r="E671" s="14" t="s">
        <v>1167</v>
      </c>
      <c r="F671" s="12" t="s">
        <v>548</v>
      </c>
      <c r="G671" s="15">
        <v>94251.86</v>
      </c>
      <c r="H671" s="15">
        <v>93842.6</v>
      </c>
      <c r="I671" s="277">
        <v>0.49999999999999994</v>
      </c>
      <c r="J671" s="15">
        <v>39883.1</v>
      </c>
      <c r="K671" s="15">
        <v>0</v>
      </c>
      <c r="L671" s="15">
        <v>7038.2</v>
      </c>
      <c r="M671" s="15">
        <v>0</v>
      </c>
      <c r="N671" s="15">
        <v>46921.3</v>
      </c>
      <c r="O671" s="11">
        <v>43312</v>
      </c>
      <c r="P671" s="252" t="e">
        <f>YEAR(#REF!)</f>
        <v>#REF!</v>
      </c>
      <c r="Q6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1" s="252">
        <f>YEAR(O671)</f>
        <v>2018</v>
      </c>
      <c r="S671" s="252" t="str">
        <f>IF(MONTH(O671)=1,"JANVIER",IF(MONTH(O671)=2,"FEVRIER",IF(MONTH(O671)=3,"MARS",IF(MONTH(O671)=4,"AVRIL",IF(MONTH(O671)=5,"MAI",IF(MONTH(O671)=6,"JUIN",IF(MONTH(O671)=7,"JUILLET",IF(MONTH(O671)=8,"AOUT",IF(MONTH(O671)=9,"SEPTEMBRE",IF(MONTH(O671)=10,"OCTOBRE",IF(MONTH(4)=11,"NOVEMBRE",IF(MONTH(#REF!)=12,"DECEMBRE"))))))))))))</f>
        <v>JUILLET</v>
      </c>
      <c r="T671" s="252" t="e">
        <f>YEAR(#REF!)</f>
        <v>#REF!</v>
      </c>
      <c r="U6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1" s="317" t="s">
        <v>27</v>
      </c>
      <c r="W671" s="317" t="s">
        <v>27</v>
      </c>
      <c r="X671" s="25"/>
      <c r="Y671" s="399"/>
      <c r="Z671" s="190"/>
      <c r="AA671" s="190"/>
      <c r="GA671" s="68"/>
    </row>
    <row r="672" spans="1:183" s="67" customFormat="1" ht="48.65" customHeight="1" x14ac:dyDescent="0.35">
      <c r="A672" s="67" t="s">
        <v>2495</v>
      </c>
      <c r="B672" s="266" t="s">
        <v>351</v>
      </c>
      <c r="C672" s="405" t="s">
        <v>50</v>
      </c>
      <c r="D672" s="406" t="s">
        <v>51</v>
      </c>
      <c r="E672" s="14" t="s">
        <v>1168</v>
      </c>
      <c r="F672" s="12" t="s">
        <v>317</v>
      </c>
      <c r="G672" s="264">
        <v>42603</v>
      </c>
      <c r="H672" s="15">
        <v>42603</v>
      </c>
      <c r="I672" s="277">
        <v>0.65</v>
      </c>
      <c r="J672" s="264">
        <v>23538.15</v>
      </c>
      <c r="K672" s="264">
        <v>4153.8</v>
      </c>
      <c r="L672" s="15">
        <v>0</v>
      </c>
      <c r="M672" s="264">
        <v>0</v>
      </c>
      <c r="N672" s="264">
        <v>14911.05</v>
      </c>
      <c r="O672" s="39">
        <v>43374</v>
      </c>
      <c r="P672" s="252" t="e">
        <f>YEAR(#REF!)</f>
        <v>#REF!</v>
      </c>
      <c r="Q6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2" s="252">
        <f>YEAR(O672)</f>
        <v>2018</v>
      </c>
      <c r="S672" s="252" t="str">
        <f>IF(MONTH(O672)=1,"JANVIER",IF(MONTH(O672)=2,"FEVRIER",IF(MONTH(O672)=3,"MARS",IF(MONTH(O672)=4,"AVRIL",IF(MONTH(O672)=5,"MAI",IF(MONTH(O672)=6,"JUIN",IF(MONTH(O672)=7,"JUILLET",IF(MONTH(O672)=8,"AOUT",IF(MONTH(O672)=9,"SEPTEMBRE",IF(MONTH(O672)=10,"OCTOBRE",IF(MONTH(4)=11,"NOVEMBRE",IF(MONTH(#REF!)=12,"DECEMBRE"))))))))))))</f>
        <v>OCTOBRE</v>
      </c>
      <c r="T672" s="252" t="e">
        <f>YEAR(#REF!)</f>
        <v>#REF!</v>
      </c>
      <c r="U6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2" s="292" t="s">
        <v>27</v>
      </c>
      <c r="W672" s="292" t="s">
        <v>27</v>
      </c>
      <c r="X672" s="25"/>
      <c r="Y672" s="399"/>
      <c r="Z672" s="190"/>
      <c r="AA672" s="190"/>
      <c r="GA672" s="68"/>
    </row>
    <row r="673" spans="1:183" s="67" customFormat="1" ht="48.65" customHeight="1" x14ac:dyDescent="0.35">
      <c r="A673" s="67" t="s">
        <v>2495</v>
      </c>
      <c r="B673" s="266" t="s">
        <v>351</v>
      </c>
      <c r="C673" s="405" t="s">
        <v>50</v>
      </c>
      <c r="D673" s="406" t="s">
        <v>51</v>
      </c>
      <c r="E673" s="14" t="s">
        <v>1169</v>
      </c>
      <c r="F673" s="12" t="s">
        <v>452</v>
      </c>
      <c r="G673" s="264">
        <v>13101</v>
      </c>
      <c r="H673" s="15">
        <v>13101</v>
      </c>
      <c r="I673" s="277">
        <v>0.65</v>
      </c>
      <c r="J673" s="389">
        <v>7238.3</v>
      </c>
      <c r="K673" s="264">
        <v>0</v>
      </c>
      <c r="L673" s="389">
        <v>1277.3499999999999</v>
      </c>
      <c r="M673" s="264">
        <v>0</v>
      </c>
      <c r="N673" s="264">
        <v>4585.3500000000004</v>
      </c>
      <c r="O673" s="39">
        <v>43374</v>
      </c>
      <c r="P673" s="252" t="e">
        <f>YEAR(#REF!)</f>
        <v>#REF!</v>
      </c>
      <c r="Q6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3" s="252">
        <f>YEAR(O673)</f>
        <v>2018</v>
      </c>
      <c r="S673" s="252" t="str">
        <f>IF(MONTH(O673)=1,"JANVIER",IF(MONTH(O673)=2,"FEVRIER",IF(MONTH(O673)=3,"MARS",IF(MONTH(O673)=4,"AVRIL",IF(MONTH(O673)=5,"MAI",IF(MONTH(O673)=6,"JUIN",IF(MONTH(O673)=7,"JUILLET",IF(MONTH(O673)=8,"AOUT",IF(MONTH(O673)=9,"SEPTEMBRE",IF(MONTH(O673)=10,"OCTOBRE",IF(MONTH(4)=11,"NOVEMBRE",IF(MONTH(#REF!)=12,"DECEMBRE"))))))))))))</f>
        <v>OCTOBRE</v>
      </c>
      <c r="T673" s="252" t="e">
        <f>YEAR(#REF!)</f>
        <v>#REF!</v>
      </c>
      <c r="U6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3" s="292" t="s">
        <v>27</v>
      </c>
      <c r="W673" s="292" t="s">
        <v>27</v>
      </c>
      <c r="X673" s="25"/>
      <c r="Y673" s="399"/>
      <c r="Z673" s="190"/>
      <c r="AA673" s="190"/>
      <c r="GA673" s="68"/>
    </row>
    <row r="674" spans="1:183" s="67" customFormat="1" ht="66.900000000000006" customHeight="1" x14ac:dyDescent="0.35">
      <c r="A674" s="67" t="s">
        <v>2495</v>
      </c>
      <c r="B674" s="266" t="s">
        <v>351</v>
      </c>
      <c r="C674" s="405" t="s">
        <v>50</v>
      </c>
      <c r="D674" s="406" t="s">
        <v>51</v>
      </c>
      <c r="E674" s="14" t="s">
        <v>1170</v>
      </c>
      <c r="F674" s="12" t="s">
        <v>464</v>
      </c>
      <c r="G674" s="264">
        <v>21945</v>
      </c>
      <c r="H674" s="15">
        <v>21582</v>
      </c>
      <c r="I674" s="277">
        <v>0.64999999999999991</v>
      </c>
      <c r="J674" s="264">
        <v>11924.05</v>
      </c>
      <c r="K674" s="264">
        <v>2104.25</v>
      </c>
      <c r="L674" s="264">
        <v>0</v>
      </c>
      <c r="M674" s="15">
        <v>0</v>
      </c>
      <c r="N674" s="264">
        <v>7553.7</v>
      </c>
      <c r="O674" s="39">
        <v>43402</v>
      </c>
      <c r="P674" s="252" t="e">
        <f>YEAR(#REF!)</f>
        <v>#REF!</v>
      </c>
      <c r="Q6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4" s="252">
        <f>YEAR(O674)</f>
        <v>2018</v>
      </c>
      <c r="S674" s="252" t="str">
        <f>IF(MONTH(O674)=1,"JANVIER",IF(MONTH(O674)=2,"FEVRIER",IF(MONTH(O674)=3,"MARS",IF(MONTH(O674)=4,"AVRIL",IF(MONTH(O674)=5,"MAI",IF(MONTH(O674)=6,"JUIN",IF(MONTH(O674)=7,"JUILLET",IF(MONTH(O674)=8,"AOUT",IF(MONTH(O674)=9,"SEPTEMBRE",IF(MONTH(O674)=10,"OCTOBRE",IF(MONTH(4)=11,"NOVEMBRE",IF(MONTH(#REF!)=12,"DECEMBRE"))))))))))))</f>
        <v>OCTOBRE</v>
      </c>
      <c r="T674" s="252" t="e">
        <f>YEAR(#REF!)</f>
        <v>#REF!</v>
      </c>
      <c r="U6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4" s="292" t="s">
        <v>27</v>
      </c>
      <c r="W674" s="292" t="s">
        <v>27</v>
      </c>
      <c r="X674" s="25">
        <v>0</v>
      </c>
      <c r="Y674" s="399"/>
      <c r="Z674" s="190"/>
      <c r="AA674" s="190"/>
      <c r="GA674" s="68"/>
    </row>
    <row r="675" spans="1:183" s="67" customFormat="1" ht="48.65" customHeight="1" x14ac:dyDescent="0.35">
      <c r="A675" s="67" t="s">
        <v>2495</v>
      </c>
      <c r="B675" s="266" t="s">
        <v>351</v>
      </c>
      <c r="C675" s="405" t="s">
        <v>50</v>
      </c>
      <c r="D675" s="406" t="s">
        <v>51</v>
      </c>
      <c r="E675" s="14" t="s">
        <v>1171</v>
      </c>
      <c r="F675" s="12" t="s">
        <v>836</v>
      </c>
      <c r="G675" s="15">
        <v>108415.65</v>
      </c>
      <c r="H675" s="15">
        <v>108415.65</v>
      </c>
      <c r="I675" s="277">
        <v>0.500000046118803</v>
      </c>
      <c r="J675" s="15">
        <v>46076.65</v>
      </c>
      <c r="K675" s="15">
        <v>8131.18</v>
      </c>
      <c r="L675" s="15">
        <v>0</v>
      </c>
      <c r="M675" s="15">
        <v>0</v>
      </c>
      <c r="N675" s="15">
        <v>54207.82</v>
      </c>
      <c r="O675" s="11">
        <v>43342</v>
      </c>
      <c r="P675" s="252" t="e">
        <f>YEAR(#REF!)</f>
        <v>#REF!</v>
      </c>
      <c r="Q6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5" s="252">
        <f>YEAR(O675)</f>
        <v>2018</v>
      </c>
      <c r="S675" s="252" t="str">
        <f>IF(MONTH(O675)=1,"JANVIER",IF(MONTH(O675)=2,"FEVRIER",IF(MONTH(O675)=3,"MARS",IF(MONTH(O675)=4,"AVRIL",IF(MONTH(O675)=5,"MAI",IF(MONTH(O675)=6,"JUIN",IF(MONTH(O675)=7,"JUILLET",IF(MONTH(O675)=8,"AOUT",IF(MONTH(O675)=9,"SEPTEMBRE",IF(MONTH(O675)=10,"OCTOBRE",IF(MONTH(4)=11,"NOVEMBRE",IF(MONTH(#REF!)=12,"DECEMBRE"))))))))))))</f>
        <v>AOUT</v>
      </c>
      <c r="T675" s="252" t="e">
        <f>YEAR(#REF!)</f>
        <v>#REF!</v>
      </c>
      <c r="U6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5" s="292" t="s">
        <v>27</v>
      </c>
      <c r="W675" s="292" t="s">
        <v>27</v>
      </c>
      <c r="X675" s="25"/>
      <c r="Y675" s="399"/>
      <c r="Z675" s="190"/>
      <c r="AA675" s="190"/>
      <c r="GA675" s="68"/>
    </row>
    <row r="676" spans="1:183" s="67" customFormat="1" ht="48.65" customHeight="1" x14ac:dyDescent="0.35">
      <c r="A676" s="67" t="s">
        <v>2495</v>
      </c>
      <c r="B676" s="266" t="s">
        <v>351</v>
      </c>
      <c r="C676" s="405" t="s">
        <v>50</v>
      </c>
      <c r="D676" s="406" t="s">
        <v>51</v>
      </c>
      <c r="E676" s="14" t="s">
        <v>1172</v>
      </c>
      <c r="F676" s="12" t="s">
        <v>686</v>
      </c>
      <c r="G676" s="264">
        <v>16337.5</v>
      </c>
      <c r="H676" s="15">
        <v>16337.5</v>
      </c>
      <c r="I676" s="277">
        <v>0.5</v>
      </c>
      <c r="J676" s="264">
        <v>6943.43</v>
      </c>
      <c r="K676" s="264">
        <v>0</v>
      </c>
      <c r="L676" s="389">
        <v>1225.32</v>
      </c>
      <c r="M676" s="264">
        <v>0</v>
      </c>
      <c r="N676" s="264">
        <v>8168.75</v>
      </c>
      <c r="O676" s="39">
        <v>43374</v>
      </c>
      <c r="P676" s="252" t="e">
        <f>YEAR(#REF!)</f>
        <v>#REF!</v>
      </c>
      <c r="Q6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6" s="252">
        <f>YEAR(O676)</f>
        <v>2018</v>
      </c>
      <c r="S676" s="252" t="str">
        <f>IF(MONTH(O676)=1,"JANVIER",IF(MONTH(O676)=2,"FEVRIER",IF(MONTH(O676)=3,"MARS",IF(MONTH(O676)=4,"AVRIL",IF(MONTH(O676)=5,"MAI",IF(MONTH(O676)=6,"JUIN",IF(MONTH(O676)=7,"JUILLET",IF(MONTH(O676)=8,"AOUT",IF(MONTH(O676)=9,"SEPTEMBRE",IF(MONTH(O676)=10,"OCTOBRE",IF(MONTH(4)=11,"NOVEMBRE",IF(MONTH(#REF!)=12,"DECEMBRE"))))))))))))</f>
        <v>OCTOBRE</v>
      </c>
      <c r="T676" s="252" t="e">
        <f>YEAR(#REF!)</f>
        <v>#REF!</v>
      </c>
      <c r="U6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6" s="317" t="s">
        <v>27</v>
      </c>
      <c r="W676" s="317" t="s">
        <v>27</v>
      </c>
      <c r="X676" s="25"/>
      <c r="Y676" s="399"/>
      <c r="Z676" s="190"/>
      <c r="AA676" s="190"/>
      <c r="GA676" s="68"/>
    </row>
    <row r="677" spans="1:183" s="67" customFormat="1" ht="48.65" customHeight="1" x14ac:dyDescent="0.35">
      <c r="A677" s="67" t="s">
        <v>2495</v>
      </c>
      <c r="B677" s="266" t="s">
        <v>351</v>
      </c>
      <c r="C677" s="405" t="s">
        <v>50</v>
      </c>
      <c r="D677" s="406" t="s">
        <v>51</v>
      </c>
      <c r="E677" s="14" t="s">
        <v>1173</v>
      </c>
      <c r="F677" s="12" t="s">
        <v>1108</v>
      </c>
      <c r="G677" s="264">
        <v>17579.150000000001</v>
      </c>
      <c r="H677" s="15">
        <v>17579.150000000001</v>
      </c>
      <c r="I677" s="277">
        <v>0.50000028442785904</v>
      </c>
      <c r="J677" s="264">
        <v>7471.14</v>
      </c>
      <c r="K677" s="264">
        <v>0</v>
      </c>
      <c r="L677" s="389">
        <v>1318.44</v>
      </c>
      <c r="M677" s="264">
        <v>0</v>
      </c>
      <c r="N677" s="264">
        <v>8789.57</v>
      </c>
      <c r="O677" s="39">
        <v>43374</v>
      </c>
      <c r="P677" s="252" t="e">
        <f>YEAR(#REF!)</f>
        <v>#REF!</v>
      </c>
      <c r="Q6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7" s="252">
        <f>YEAR(O677)</f>
        <v>2018</v>
      </c>
      <c r="S677" s="252" t="str">
        <f>IF(MONTH(O677)=1,"JANVIER",IF(MONTH(O677)=2,"FEVRIER",IF(MONTH(O677)=3,"MARS",IF(MONTH(O677)=4,"AVRIL",IF(MONTH(O677)=5,"MAI",IF(MONTH(O677)=6,"JUIN",IF(MONTH(O677)=7,"JUILLET",IF(MONTH(O677)=8,"AOUT",IF(MONTH(O677)=9,"SEPTEMBRE",IF(MONTH(O677)=10,"OCTOBRE",IF(MONTH(4)=11,"NOVEMBRE",IF(MONTH(#REF!)=12,"DECEMBRE"))))))))))))</f>
        <v>OCTOBRE</v>
      </c>
      <c r="T677" s="252" t="e">
        <f>YEAR(#REF!)</f>
        <v>#REF!</v>
      </c>
      <c r="U6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7" s="317" t="s">
        <v>27</v>
      </c>
      <c r="W677" s="317" t="s">
        <v>27</v>
      </c>
      <c r="X677" s="25"/>
      <c r="Y677" s="399"/>
      <c r="Z677" s="190"/>
      <c r="AA677" s="190"/>
      <c r="GA677" s="68"/>
    </row>
    <row r="678" spans="1:183" s="67" customFormat="1" ht="70.5" customHeight="1" x14ac:dyDescent="0.35">
      <c r="A678" s="67" t="s">
        <v>2495</v>
      </c>
      <c r="B678" s="266" t="s">
        <v>351</v>
      </c>
      <c r="C678" s="405" t="s">
        <v>50</v>
      </c>
      <c r="D678" s="406" t="s">
        <v>51</v>
      </c>
      <c r="E678" s="14" t="s">
        <v>1174</v>
      </c>
      <c r="F678" s="12" t="s">
        <v>363</v>
      </c>
      <c r="G678" s="264">
        <v>54101.7</v>
      </c>
      <c r="H678" s="15">
        <v>52847.7</v>
      </c>
      <c r="I678" s="277">
        <v>0.59769299326176917</v>
      </c>
      <c r="J678" s="264">
        <v>26848.69</v>
      </c>
      <c r="K678" s="264">
        <v>4738.01</v>
      </c>
      <c r="L678" s="264">
        <v>0</v>
      </c>
      <c r="M678" s="15">
        <v>0</v>
      </c>
      <c r="N678" s="264">
        <v>21261</v>
      </c>
      <c r="O678" s="39">
        <v>43427</v>
      </c>
      <c r="P678" s="252" t="e">
        <f>YEAR(#REF!)</f>
        <v>#REF!</v>
      </c>
      <c r="Q6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8" s="252">
        <f>YEAR(O678)</f>
        <v>2018</v>
      </c>
      <c r="S678" s="252" t="e">
        <f>IF(MONTH(O678)=1,"JANVIER",IF(MONTH(O678)=2,"FEVRIER",IF(MONTH(O678)=3,"MARS",IF(MONTH(O678)=4,"AVRIL",IF(MONTH(O678)=5,"MAI",IF(MONTH(O678)=6,"JUIN",IF(MONTH(O678)=7,"JUILLET",IF(MONTH(O678)=8,"AOUT",IF(MONTH(O678)=9,"SEPTEMBRE",IF(MONTH(O678)=10,"OCTOBRE",IF(MONTH(4)=11,"NOVEMBRE",IF(MONTH(#REF!)=12,"DECEMBRE"))))))))))))</f>
        <v>#REF!</v>
      </c>
      <c r="T678" s="252" t="e">
        <f>YEAR(#REF!)</f>
        <v>#REF!</v>
      </c>
      <c r="U6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8" s="292" t="s">
        <v>27</v>
      </c>
      <c r="W678" s="292" t="s">
        <v>27</v>
      </c>
      <c r="X678" s="25"/>
      <c r="Y678" s="399"/>
      <c r="Z678" s="190"/>
      <c r="AA678" s="190"/>
      <c r="GA678" s="68"/>
    </row>
    <row r="679" spans="1:183" s="67" customFormat="1" ht="65.400000000000006" customHeight="1" x14ac:dyDescent="0.35">
      <c r="A679" s="67" t="s">
        <v>2495</v>
      </c>
      <c r="B679" s="266" t="s">
        <v>351</v>
      </c>
      <c r="C679" s="405" t="s">
        <v>50</v>
      </c>
      <c r="D679" s="406" t="s">
        <v>51</v>
      </c>
      <c r="E679" s="14" t="s">
        <v>1175</v>
      </c>
      <c r="F679" s="12" t="s">
        <v>1176</v>
      </c>
      <c r="G679" s="264">
        <v>0</v>
      </c>
      <c r="H679" s="15">
        <v>0</v>
      </c>
      <c r="I679" s="277">
        <v>0.59769299326176917</v>
      </c>
      <c r="J679" s="264">
        <v>0</v>
      </c>
      <c r="K679" s="264">
        <v>0</v>
      </c>
      <c r="L679" s="15">
        <v>0</v>
      </c>
      <c r="M679" s="264">
        <v>0</v>
      </c>
      <c r="N679" s="264">
        <v>0</v>
      </c>
      <c r="O679" s="11">
        <v>43342</v>
      </c>
      <c r="P679" s="252" t="e">
        <f>YEAR(#REF!)</f>
        <v>#REF!</v>
      </c>
      <c r="Q6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79" s="252">
        <f>YEAR(O679)</f>
        <v>2018</v>
      </c>
      <c r="S679" s="252" t="str">
        <f>IF(MONTH(O679)=1,"JANVIER",IF(MONTH(O679)=2,"FEVRIER",IF(MONTH(O679)=3,"MARS",IF(MONTH(O679)=4,"AVRIL",IF(MONTH(O679)=5,"MAI",IF(MONTH(O679)=6,"JUIN",IF(MONTH(O679)=7,"JUILLET",IF(MONTH(O679)=8,"AOUT",IF(MONTH(O679)=9,"SEPTEMBRE",IF(MONTH(O679)=10,"OCTOBRE",IF(MONTH(4)=11,"NOVEMBRE",IF(MONTH(#REF!)=12,"DECEMBRE"))))))))))))</f>
        <v>AOUT</v>
      </c>
      <c r="T679" s="252" t="e">
        <f>YEAR(#REF!)</f>
        <v>#REF!</v>
      </c>
      <c r="U6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79" s="292" t="s">
        <v>27</v>
      </c>
      <c r="W679" s="292" t="s">
        <v>27</v>
      </c>
      <c r="X679" s="25"/>
      <c r="Y679" s="399"/>
      <c r="Z679" s="190"/>
      <c r="AA679" s="190"/>
      <c r="GA679" s="68"/>
    </row>
    <row r="680" spans="1:183" s="67" customFormat="1" ht="65.150000000000006" customHeight="1" x14ac:dyDescent="0.35">
      <c r="A680" s="67" t="s">
        <v>2495</v>
      </c>
      <c r="B680" s="266" t="s">
        <v>351</v>
      </c>
      <c r="C680" s="405" t="s">
        <v>50</v>
      </c>
      <c r="D680" s="406" t="s">
        <v>51</v>
      </c>
      <c r="E680" s="14" t="s">
        <v>1177</v>
      </c>
      <c r="F680" s="12" t="s">
        <v>537</v>
      </c>
      <c r="G680" s="365">
        <v>37288</v>
      </c>
      <c r="H680" s="250">
        <v>13592.8</v>
      </c>
      <c r="I680" s="277">
        <v>0.5</v>
      </c>
      <c r="J680" s="250">
        <v>5776.94</v>
      </c>
      <c r="K680" s="250">
        <v>1019.46</v>
      </c>
      <c r="L680" s="250">
        <v>0</v>
      </c>
      <c r="M680" s="250">
        <v>0</v>
      </c>
      <c r="N680" s="250">
        <v>6796.4</v>
      </c>
      <c r="O680" s="39">
        <v>43606</v>
      </c>
      <c r="P680" s="252" t="e">
        <f>YEAR(#REF!)</f>
        <v>#REF!</v>
      </c>
      <c r="Q6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0" s="252">
        <f>YEAR(O680)</f>
        <v>2019</v>
      </c>
      <c r="S680" s="252" t="str">
        <f>IF(MONTH(O680)=1,"JANVIER",IF(MONTH(O680)=2,"FEVRIER",IF(MONTH(O680)=3,"MARS",IF(MONTH(O680)=4,"AVRIL",IF(MONTH(O680)=5,"MAI",IF(MONTH(O680)=6,"JUIN",IF(MONTH(O680)=7,"JUILLET",IF(MONTH(O680)=8,"AOUT",IF(MONTH(O680)=9,"SEPTEMBRE",IF(MONTH(O680)=10,"OCTOBRE",IF(MONTH(4)=11,"NOVEMBRE",IF(MONTH(#REF!)=12,"DECEMBRE"))))))))))))</f>
        <v>MAI</v>
      </c>
      <c r="T680" s="252" t="e">
        <f>YEAR(#REF!)</f>
        <v>#REF!</v>
      </c>
      <c r="U6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0" s="292" t="s">
        <v>27</v>
      </c>
      <c r="W680" s="292" t="s">
        <v>27</v>
      </c>
      <c r="X680" s="391"/>
      <c r="Y680" s="399"/>
      <c r="Z680" s="190"/>
      <c r="AA680" s="190"/>
      <c r="GA680" s="68"/>
    </row>
    <row r="681" spans="1:183" s="215" customFormat="1" ht="48.65" customHeight="1" x14ac:dyDescent="0.35">
      <c r="A681" s="67" t="s">
        <v>2495</v>
      </c>
      <c r="B681" s="266" t="s">
        <v>351</v>
      </c>
      <c r="C681" s="405" t="s">
        <v>50</v>
      </c>
      <c r="D681" s="406" t="s">
        <v>51</v>
      </c>
      <c r="E681" s="14" t="s">
        <v>1178</v>
      </c>
      <c r="F681" s="12" t="s">
        <v>524</v>
      </c>
      <c r="G681" s="264">
        <v>67441.2</v>
      </c>
      <c r="H681" s="15">
        <v>67441.2</v>
      </c>
      <c r="I681" s="277">
        <v>0.5</v>
      </c>
      <c r="J681" s="264">
        <v>28662.51</v>
      </c>
      <c r="K681" s="264">
        <v>0</v>
      </c>
      <c r="L681" s="264">
        <v>5058.09</v>
      </c>
      <c r="M681" s="15">
        <v>0</v>
      </c>
      <c r="N681" s="264">
        <v>33720.6</v>
      </c>
      <c r="O681" s="39">
        <v>43427</v>
      </c>
      <c r="P681" s="252" t="e">
        <f>YEAR(#REF!)</f>
        <v>#REF!</v>
      </c>
      <c r="Q6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1" s="252">
        <f>YEAR(O681)</f>
        <v>2018</v>
      </c>
      <c r="S681" s="252" t="e">
        <f>IF(MONTH(O681)=1,"JANVIER",IF(MONTH(O681)=2,"FEVRIER",IF(MONTH(O681)=3,"MARS",IF(MONTH(O681)=4,"AVRIL",IF(MONTH(O681)=5,"MAI",IF(MONTH(O681)=6,"JUIN",IF(MONTH(O681)=7,"JUILLET",IF(MONTH(O681)=8,"AOUT",IF(MONTH(O681)=9,"SEPTEMBRE",IF(MONTH(O681)=10,"OCTOBRE",IF(MONTH(4)=11,"NOVEMBRE",IF(MONTH(#REF!)=12,"DECEMBRE"))))))))))))</f>
        <v>#REF!</v>
      </c>
      <c r="T681" s="252" t="e">
        <f>YEAR(#REF!)</f>
        <v>#REF!</v>
      </c>
      <c r="U6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1" s="292" t="s">
        <v>27</v>
      </c>
      <c r="W681" s="292" t="s">
        <v>27</v>
      </c>
      <c r="X681" s="25"/>
      <c r="Y681" s="399"/>
      <c r="Z681" s="271"/>
      <c r="AA681" s="271"/>
      <c r="GA681" s="204"/>
    </row>
    <row r="682" spans="1:183" s="67" customFormat="1" ht="48.65" customHeight="1" x14ac:dyDescent="0.35">
      <c r="A682" s="67" t="s">
        <v>2495</v>
      </c>
      <c r="B682" s="255" t="s">
        <v>351</v>
      </c>
      <c r="C682" s="405" t="s">
        <v>50</v>
      </c>
      <c r="D682" s="406" t="s">
        <v>51</v>
      </c>
      <c r="E682" s="14" t="s">
        <v>1179</v>
      </c>
      <c r="F682" s="12" t="s">
        <v>355</v>
      </c>
      <c r="G682" s="264">
        <v>71884</v>
      </c>
      <c r="H682" s="15">
        <v>45222.2</v>
      </c>
      <c r="I682" s="277">
        <v>0.5</v>
      </c>
      <c r="J682" s="264">
        <v>19219.43</v>
      </c>
      <c r="K682" s="264">
        <v>0</v>
      </c>
      <c r="L682" s="389">
        <v>3391.67</v>
      </c>
      <c r="M682" s="264">
        <v>0</v>
      </c>
      <c r="N682" s="264">
        <v>22611.1</v>
      </c>
      <c r="O682" s="39">
        <v>43374</v>
      </c>
      <c r="P682" s="252" t="e">
        <f>YEAR(#REF!)</f>
        <v>#REF!</v>
      </c>
      <c r="Q6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2" s="252">
        <f>YEAR(O682)</f>
        <v>2018</v>
      </c>
      <c r="S682" s="252" t="str">
        <f>IF(MONTH(O682)=1,"JANVIER",IF(MONTH(O682)=2,"FEVRIER",IF(MONTH(O682)=3,"MARS",IF(MONTH(O682)=4,"AVRIL",IF(MONTH(O682)=5,"MAI",IF(MONTH(O682)=6,"JUIN",IF(MONTH(O682)=7,"JUILLET",IF(MONTH(O682)=8,"AOUT",IF(MONTH(O682)=9,"SEPTEMBRE",IF(MONTH(O682)=10,"OCTOBRE",IF(MONTH(4)=11,"NOVEMBRE",IF(MONTH(#REF!)=12,"DECEMBRE"))))))))))))</f>
        <v>OCTOBRE</v>
      </c>
      <c r="T682" s="252" t="e">
        <f>YEAR(#REF!)</f>
        <v>#REF!</v>
      </c>
      <c r="U6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2" s="292" t="s">
        <v>27</v>
      </c>
      <c r="W682" s="292" t="s">
        <v>27</v>
      </c>
      <c r="X682" s="25"/>
      <c r="Y682" s="399"/>
      <c r="Z682" s="190"/>
      <c r="AA682" s="190"/>
      <c r="GA682" s="68"/>
    </row>
    <row r="683" spans="1:183" s="67" customFormat="1" ht="65.150000000000006" customHeight="1" x14ac:dyDescent="0.35">
      <c r="A683" s="67" t="s">
        <v>2495</v>
      </c>
      <c r="B683" s="255" t="s">
        <v>351</v>
      </c>
      <c r="C683" s="405" t="s">
        <v>50</v>
      </c>
      <c r="D683" s="406" t="s">
        <v>51</v>
      </c>
      <c r="E683" s="14" t="s">
        <v>1180</v>
      </c>
      <c r="F683" s="12" t="s">
        <v>601</v>
      </c>
      <c r="G683" s="264">
        <v>101227.16</v>
      </c>
      <c r="H683" s="15">
        <v>69336.350000000006</v>
      </c>
      <c r="I683" s="277">
        <v>0.50000007211224695</v>
      </c>
      <c r="J683" s="264">
        <v>29467.95</v>
      </c>
      <c r="K683" s="264">
        <v>5200.2299999999996</v>
      </c>
      <c r="L683" s="264">
        <v>0</v>
      </c>
      <c r="M683" s="15">
        <v>0</v>
      </c>
      <c r="N683" s="264">
        <v>34668.17</v>
      </c>
      <c r="O683" s="39">
        <v>43427</v>
      </c>
      <c r="P683" s="252" t="e">
        <f>YEAR(#REF!)</f>
        <v>#REF!</v>
      </c>
      <c r="Q6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3" s="252">
        <f>YEAR(O683)</f>
        <v>2018</v>
      </c>
      <c r="S683" s="252" t="str">
        <f>IF(MONTH(O683)=1,"JANVIER",IF(MONTH(O683)=2,"FEVRIER",IF(MONTH(O683)=3,"MARS",IF(MONTH(O683)=4,"AVRIL",IF(MONTH(O683)=5,"MAI",IF(MONTH(O683)=6,"JUIN",IF(MONTH(O683)=7,"JUILLET",IF(MONTH(O683)=8,"AOUT",IF(MONTH(O683)=9,"SEPTEMBRE",IF(MONTH(O683)=10,"OCTOBRE",IF(MONTH(O683)=11,"NOVEMBRE",IF(MONTH(O683)=12,"DECEMBRE"))))))))))))</f>
        <v>NOVEMBRE</v>
      </c>
      <c r="T683" s="252" t="e">
        <f>YEAR(#REF!)</f>
        <v>#REF!</v>
      </c>
      <c r="U6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3" s="292" t="s">
        <v>27</v>
      </c>
      <c r="W683" s="292" t="s">
        <v>27</v>
      </c>
      <c r="X683" s="25"/>
      <c r="Y683" s="399"/>
      <c r="Z683" s="190"/>
      <c r="AA683" s="190"/>
      <c r="GA683" s="68"/>
    </row>
    <row r="684" spans="1:183" s="67" customFormat="1" ht="66.900000000000006" customHeight="1" x14ac:dyDescent="0.35">
      <c r="A684" s="67" t="s">
        <v>2495</v>
      </c>
      <c r="B684" s="255" t="s">
        <v>351</v>
      </c>
      <c r="C684" s="405" t="s">
        <v>50</v>
      </c>
      <c r="D684" s="406" t="s">
        <v>51</v>
      </c>
      <c r="E684" s="14" t="s">
        <v>1181</v>
      </c>
      <c r="F684" s="12" t="s">
        <v>1182</v>
      </c>
      <c r="G684" s="264">
        <v>17665</v>
      </c>
      <c r="H684" s="15">
        <v>15350</v>
      </c>
      <c r="I684" s="277">
        <v>0.65325732899022804</v>
      </c>
      <c r="J684" s="264">
        <v>8523.3700000000008</v>
      </c>
      <c r="K684" s="264">
        <v>1504.13</v>
      </c>
      <c r="L684" s="15">
        <v>0</v>
      </c>
      <c r="M684" s="15">
        <v>0</v>
      </c>
      <c r="N684" s="264">
        <v>5322.5</v>
      </c>
      <c r="O684" s="39">
        <v>43402</v>
      </c>
      <c r="P684" s="252" t="e">
        <f>YEAR(#REF!)</f>
        <v>#REF!</v>
      </c>
      <c r="Q6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4" s="252">
        <f>YEAR(O684)</f>
        <v>2018</v>
      </c>
      <c r="S684" s="252" t="str">
        <f>IF(MONTH(O684)=1,"JANVIER",IF(MONTH(O684)=2,"FEVRIER",IF(MONTH(O684)=3,"MARS",IF(MONTH(O684)=4,"AVRIL",IF(MONTH(O684)=5,"MAI",IF(MONTH(O684)=6,"JUIN",IF(MONTH(O684)=7,"JUILLET",IF(MONTH(O684)=8,"AOUT",IF(MONTH(O684)=9,"SEPTEMBRE",IF(MONTH(O684)=10,"OCTOBRE",IF(MONTH(4)=11,"NOVEMBRE",IF(MONTH(#REF!)=12,"DECEMBRE"))))))))))))</f>
        <v>OCTOBRE</v>
      </c>
      <c r="T684" s="252" t="e">
        <f>YEAR(#REF!)</f>
        <v>#REF!</v>
      </c>
      <c r="U6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4" s="292" t="s">
        <v>27</v>
      </c>
      <c r="W684" s="292" t="s">
        <v>27</v>
      </c>
      <c r="X684" s="25"/>
      <c r="Y684" s="487"/>
      <c r="Z684" s="190"/>
      <c r="AA684" s="190"/>
      <c r="GA684" s="68"/>
    </row>
    <row r="685" spans="1:183" s="67" customFormat="1" ht="96.65" customHeight="1" x14ac:dyDescent="0.35">
      <c r="A685" s="67" t="s">
        <v>2495</v>
      </c>
      <c r="B685" s="255" t="s">
        <v>351</v>
      </c>
      <c r="C685" s="405" t="s">
        <v>50</v>
      </c>
      <c r="D685" s="406" t="s">
        <v>51</v>
      </c>
      <c r="E685" s="14" t="s">
        <v>1183</v>
      </c>
      <c r="F685" s="12" t="s">
        <v>1184</v>
      </c>
      <c r="G685" s="264">
        <v>78411.399999999994</v>
      </c>
      <c r="H685" s="15">
        <v>64756.399999999994</v>
      </c>
      <c r="I685" s="277">
        <v>0.65312000049415964</v>
      </c>
      <c r="J685" s="264">
        <v>35949.64</v>
      </c>
      <c r="K685" s="264">
        <v>6344.06</v>
      </c>
      <c r="L685" s="264">
        <v>0</v>
      </c>
      <c r="M685" s="264">
        <v>0</v>
      </c>
      <c r="N685" s="264">
        <v>22462.7</v>
      </c>
      <c r="O685" s="39">
        <v>43402</v>
      </c>
      <c r="P685" s="252" t="e">
        <f>YEAR(#REF!)</f>
        <v>#REF!</v>
      </c>
      <c r="Q6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5" s="252">
        <f>YEAR(O685)</f>
        <v>2018</v>
      </c>
      <c r="S685" s="252" t="str">
        <f>IF(MONTH(O685)=1,"JANVIER",IF(MONTH(O685)=2,"FEVRIER",IF(MONTH(O685)=3,"MARS",IF(MONTH(O685)=4,"AVRIL",IF(MONTH(O685)=5,"MAI",IF(MONTH(O685)=6,"JUIN",IF(MONTH(O685)=7,"JUILLET",IF(MONTH(O685)=8,"AOUT",IF(MONTH(O685)=9,"SEPTEMBRE",IF(MONTH(O685)=10,"OCTOBRE",IF(MONTH(4)=11,"NOVEMBRE",IF(MONTH(#REF!)=12,"DECEMBRE"))))))))))))</f>
        <v>OCTOBRE</v>
      </c>
      <c r="T685" s="252" t="e">
        <f>YEAR(#REF!)</f>
        <v>#REF!</v>
      </c>
      <c r="U6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5" s="292" t="s">
        <v>27</v>
      </c>
      <c r="W685" s="292" t="s">
        <v>27</v>
      </c>
      <c r="X685" s="25"/>
      <c r="Y685" s="399"/>
      <c r="Z685" s="190"/>
      <c r="AA685" s="190"/>
      <c r="GA685" s="68"/>
    </row>
    <row r="686" spans="1:183" s="67" customFormat="1" ht="48.65" customHeight="1" x14ac:dyDescent="0.35">
      <c r="A686" s="67" t="s">
        <v>2495</v>
      </c>
      <c r="B686" s="255" t="s">
        <v>351</v>
      </c>
      <c r="C686" s="405" t="s">
        <v>50</v>
      </c>
      <c r="D686" s="406" t="s">
        <v>51</v>
      </c>
      <c r="E686" s="14" t="s">
        <v>1185</v>
      </c>
      <c r="F686" s="12" t="s">
        <v>1037</v>
      </c>
      <c r="G686" s="264">
        <v>93391.18</v>
      </c>
      <c r="H686" s="15">
        <v>30761</v>
      </c>
      <c r="I686" s="277">
        <v>0.65</v>
      </c>
      <c r="J686" s="264">
        <v>16995.45</v>
      </c>
      <c r="K686" s="264">
        <v>0</v>
      </c>
      <c r="L686" s="264">
        <v>2999.2</v>
      </c>
      <c r="M686" s="264">
        <v>0</v>
      </c>
      <c r="N686" s="264">
        <v>10766.35</v>
      </c>
      <c r="O686" s="39">
        <v>43374</v>
      </c>
      <c r="P686" s="252" t="e">
        <f>YEAR(#REF!)</f>
        <v>#REF!</v>
      </c>
      <c r="Q6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6" s="252">
        <f>YEAR(O686)</f>
        <v>2018</v>
      </c>
      <c r="S686" s="252" t="str">
        <f>IF(MONTH(O686)=1,"JANVIER",IF(MONTH(O686)=2,"FEVRIER",IF(MONTH(O686)=3,"MARS",IF(MONTH(O686)=4,"AVRIL",IF(MONTH(O686)=5,"MAI",IF(MONTH(O686)=6,"JUIN",IF(MONTH(O686)=7,"JUILLET",IF(MONTH(O686)=8,"AOUT",IF(MONTH(O686)=9,"SEPTEMBRE",IF(MONTH(O686)=10,"OCTOBRE",IF(MONTH(4)=11,"NOVEMBRE",IF(MONTH(#REF!)=12,"DECEMBRE"))))))))))))</f>
        <v>OCTOBRE</v>
      </c>
      <c r="T686" s="252" t="e">
        <f>YEAR(#REF!)</f>
        <v>#REF!</v>
      </c>
      <c r="U6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6" s="292" t="s">
        <v>27</v>
      </c>
      <c r="W686" s="292" t="s">
        <v>27</v>
      </c>
      <c r="X686" s="25"/>
      <c r="Y686" s="399"/>
      <c r="Z686" s="190"/>
      <c r="AA686" s="190"/>
      <c r="GA686" s="68"/>
    </row>
    <row r="687" spans="1:183" s="67" customFormat="1" ht="74.150000000000006" customHeight="1" x14ac:dyDescent="0.35">
      <c r="A687" s="67" t="s">
        <v>2495</v>
      </c>
      <c r="B687" s="255" t="s">
        <v>351</v>
      </c>
      <c r="C687" s="405" t="s">
        <v>50</v>
      </c>
      <c r="D687" s="406" t="s">
        <v>51</v>
      </c>
      <c r="E687" s="14" t="s">
        <v>1186</v>
      </c>
      <c r="F687" s="12" t="s">
        <v>1187</v>
      </c>
      <c r="G687" s="15">
        <v>40750</v>
      </c>
      <c r="H687" s="15">
        <v>40091</v>
      </c>
      <c r="I687" s="277">
        <v>0.68851238432565909</v>
      </c>
      <c r="J687" s="15">
        <v>23462.67</v>
      </c>
      <c r="K687" s="15">
        <v>4140.4799999999996</v>
      </c>
      <c r="L687" s="15">
        <v>0</v>
      </c>
      <c r="M687" s="15">
        <v>0</v>
      </c>
      <c r="N687" s="15">
        <v>12487.85</v>
      </c>
      <c r="O687" s="11">
        <v>43342</v>
      </c>
      <c r="P687" s="252" t="e">
        <f>YEAR(#REF!)</f>
        <v>#REF!</v>
      </c>
      <c r="Q6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7" s="252">
        <f>YEAR(O687)</f>
        <v>2018</v>
      </c>
      <c r="S687" s="252" t="str">
        <f>IF(MONTH(O687)=1,"JANVIER",IF(MONTH(O687)=2,"FEVRIER",IF(MONTH(O687)=3,"MARS",IF(MONTH(O687)=4,"AVRIL",IF(MONTH(O687)=5,"MAI",IF(MONTH(O687)=6,"JUIN",IF(MONTH(O687)=7,"JUILLET",IF(MONTH(O687)=8,"AOUT",IF(MONTH(O687)=9,"SEPTEMBRE",IF(MONTH(O687)=10,"OCTOBRE",IF(MONTH(4)=11,"NOVEMBRE",IF(MONTH(#REF!)=12,"DECEMBRE"))))))))))))</f>
        <v>AOUT</v>
      </c>
      <c r="T687" s="252" t="e">
        <f>YEAR(#REF!)</f>
        <v>#REF!</v>
      </c>
      <c r="U6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7" s="292" t="s">
        <v>27</v>
      </c>
      <c r="W687" s="292" t="s">
        <v>27</v>
      </c>
      <c r="X687" s="25"/>
      <c r="Y687" s="399"/>
      <c r="Z687" s="190"/>
      <c r="AA687" s="190"/>
      <c r="GA687" s="68"/>
    </row>
    <row r="688" spans="1:183" s="67" customFormat="1" ht="77.150000000000006" customHeight="1" x14ac:dyDescent="0.35">
      <c r="A688" s="67" t="s">
        <v>2495</v>
      </c>
      <c r="B688" s="255" t="s">
        <v>351</v>
      </c>
      <c r="C688" s="405" t="s">
        <v>50</v>
      </c>
      <c r="D688" s="406" t="s">
        <v>51</v>
      </c>
      <c r="E688" s="287" t="s">
        <v>1188</v>
      </c>
      <c r="F688" s="51" t="s">
        <v>530</v>
      </c>
      <c r="G688" s="37">
        <v>26090.05</v>
      </c>
      <c r="H688" s="37">
        <f>SUM(J688+K688+L688+M688+N688)</f>
        <v>8887.6</v>
      </c>
      <c r="I688" s="93">
        <f>(J688+K688+L688+M688)/H688</f>
        <v>0.5</v>
      </c>
      <c r="J688" s="37">
        <v>3777.23</v>
      </c>
      <c r="K688" s="37">
        <v>666.57</v>
      </c>
      <c r="L688" s="37">
        <v>0</v>
      </c>
      <c r="M688" s="37">
        <v>0</v>
      </c>
      <c r="N688" s="37">
        <v>4443.8</v>
      </c>
      <c r="O688" s="38">
        <v>43742</v>
      </c>
      <c r="P688" s="252" t="e">
        <f>YEAR(#REF!)</f>
        <v>#REF!</v>
      </c>
      <c r="Q6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8" s="252">
        <f>YEAR(O688)</f>
        <v>2019</v>
      </c>
      <c r="S688" s="252" t="str">
        <f>IF(MONTH(O688)=1,"JANVIER",IF(MONTH(O688)=2,"FEVRIER",IF(MONTH(O688)=3,"MARS",IF(MONTH(O688)=4,"AVRIL",IF(MONTH(O688)=5,"MAI",IF(MONTH(O688)=6,"JUIN",IF(MONTH(O688)=7,"JUILLET",IF(MONTH(O688)=8,"AOUT",IF(MONTH(O688)=9,"SEPTEMBRE",IF(MONTH(O688)=10,"OCTOBRE",IF(MONTH(4)=11,"NOVEMBRE",IF(MONTH(#REF!)=12,"DECEMBRE"))))))))))))</f>
        <v>OCTOBRE</v>
      </c>
      <c r="T688" s="252" t="e">
        <f>YEAR(#REF!)</f>
        <v>#REF!</v>
      </c>
      <c r="U6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8" s="292" t="s">
        <v>27</v>
      </c>
      <c r="W688" s="292" t="s">
        <v>27</v>
      </c>
      <c r="X688" s="333"/>
      <c r="Y688" s="68"/>
      <c r="Z688" s="190"/>
      <c r="AA688" s="190"/>
      <c r="GA688" s="68"/>
    </row>
    <row r="689" spans="1:183" s="67" customFormat="1" ht="48.65" customHeight="1" x14ac:dyDescent="0.35">
      <c r="A689" s="67" t="s">
        <v>2495</v>
      </c>
      <c r="B689" s="255" t="s">
        <v>351</v>
      </c>
      <c r="C689" s="405" t="s">
        <v>50</v>
      </c>
      <c r="D689" s="406" t="s">
        <v>51</v>
      </c>
      <c r="E689" s="261" t="s">
        <v>1189</v>
      </c>
      <c r="F689" s="25" t="s">
        <v>1190</v>
      </c>
      <c r="G689" s="250">
        <v>21097</v>
      </c>
      <c r="H689" s="250">
        <v>21097</v>
      </c>
      <c r="I689" s="277">
        <v>0.69384509645921222</v>
      </c>
      <c r="J689" s="250">
        <v>12442.34</v>
      </c>
      <c r="K689" s="250">
        <v>2195.71</v>
      </c>
      <c r="L689" s="250">
        <v>0</v>
      </c>
      <c r="M689" s="250">
        <v>0</v>
      </c>
      <c r="N689" s="250">
        <v>6458.95</v>
      </c>
      <c r="O689" s="11">
        <v>43641</v>
      </c>
      <c r="P689" s="252" t="e">
        <f>YEAR(#REF!)</f>
        <v>#REF!</v>
      </c>
      <c r="Q6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89" s="252">
        <f>YEAR(O689)</f>
        <v>2019</v>
      </c>
      <c r="S689" s="252" t="str">
        <f>IF(MONTH(O689)=1,"JANVIER",IF(MONTH(O689)=2,"FEVRIER",IF(MONTH(O689)=3,"MARS",IF(MONTH(O689)=4,"AVRIL",IF(MONTH(O689)=5,"MAI",IF(MONTH(O689)=6,"JUIN",IF(MONTH(O689)=7,"JUILLET",IF(MONTH(O689)=8,"AOUT",IF(MONTH(O689)=9,"SEPTEMBRE",IF(MONTH(O689)=10,"OCTOBRE",IF(MONTH(4)=11,"NOVEMBRE",IF(MONTH(#REF!)=12,"DECEMBRE"))))))))))))</f>
        <v>JUIN</v>
      </c>
      <c r="T689" s="252" t="e">
        <f>YEAR(#REF!)</f>
        <v>#REF!</v>
      </c>
      <c r="U6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89" s="292" t="s">
        <v>27</v>
      </c>
      <c r="W689" s="292" t="s">
        <v>27</v>
      </c>
      <c r="X689" s="391"/>
      <c r="Y689" s="399"/>
      <c r="Z689" s="190"/>
      <c r="AA689" s="190"/>
      <c r="GA689" s="68"/>
    </row>
    <row r="690" spans="1:183" s="67" customFormat="1" ht="90" customHeight="1" x14ac:dyDescent="0.35">
      <c r="A690" s="67" t="s">
        <v>2495</v>
      </c>
      <c r="B690" s="255" t="s">
        <v>351</v>
      </c>
      <c r="C690" s="405" t="s">
        <v>50</v>
      </c>
      <c r="D690" s="406" t="s">
        <v>51</v>
      </c>
      <c r="E690" s="287" t="s">
        <v>1191</v>
      </c>
      <c r="F690" s="51" t="s">
        <v>1037</v>
      </c>
      <c r="G690" s="37">
        <v>55746.3</v>
      </c>
      <c r="H690" s="37">
        <f>SUM(J690+K690+L690+M690+N690)</f>
        <v>55246.299999999996</v>
      </c>
      <c r="I690" s="93">
        <f>(J690+K690+L690+M690)/H690</f>
        <v>0.65090494748064576</v>
      </c>
      <c r="J690" s="37">
        <v>30566.07</v>
      </c>
      <c r="K690" s="37">
        <v>5394.02</v>
      </c>
      <c r="L690" s="37">
        <v>0</v>
      </c>
      <c r="M690" s="37">
        <v>0</v>
      </c>
      <c r="N690" s="37">
        <v>19286.21</v>
      </c>
      <c r="O690" s="38">
        <v>43797</v>
      </c>
      <c r="P690" s="252" t="e">
        <f>YEAR(#REF!)</f>
        <v>#REF!</v>
      </c>
      <c r="Q6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0" s="252">
        <f>YEAR(O690)</f>
        <v>2019</v>
      </c>
      <c r="S690" s="252" t="e">
        <f>IF(MONTH(O690)=1,"JANVIER",IF(MONTH(O690)=2,"FEVRIER",IF(MONTH(O690)=3,"MARS",IF(MONTH(O690)=4,"AVRIL",IF(MONTH(O690)=5,"MAI",IF(MONTH(O690)=6,"JUIN",IF(MONTH(O690)=7,"JUILLET",IF(MONTH(O690)=8,"AOUT",IF(MONTH(O690)=9,"SEPTEMBRE",IF(MONTH(O690)=10,"OCTOBRE",IF(MONTH(4)=11,"NOVEMBRE",IF(MONTH(#REF!)=12,"DECEMBRE"))))))))))))</f>
        <v>#REF!</v>
      </c>
      <c r="T690" s="252" t="e">
        <f>YEAR(#REF!)</f>
        <v>#REF!</v>
      </c>
      <c r="U6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0" s="292" t="s">
        <v>27</v>
      </c>
      <c r="W690" s="292" t="s">
        <v>27</v>
      </c>
      <c r="X690" s="333"/>
      <c r="Y690" s="68"/>
      <c r="Z690" s="190"/>
      <c r="AA690" s="190"/>
      <c r="GA690" s="68"/>
    </row>
    <row r="691" spans="1:183" s="67" customFormat="1" ht="110.15" customHeight="1" x14ac:dyDescent="0.35">
      <c r="A691" s="67" t="s">
        <v>2495</v>
      </c>
      <c r="B691" s="255" t="s">
        <v>351</v>
      </c>
      <c r="C691" s="405" t="s">
        <v>50</v>
      </c>
      <c r="D691" s="406" t="s">
        <v>51</v>
      </c>
      <c r="E691" s="287" t="s">
        <v>1192</v>
      </c>
      <c r="F691" s="51" t="s">
        <v>1193</v>
      </c>
      <c r="G691" s="37">
        <v>40974.449999999997</v>
      </c>
      <c r="H691" s="37">
        <f>SUM(J691+K691+L691+M691+N691)</f>
        <v>10063.9</v>
      </c>
      <c r="I691" s="93">
        <f>(J691+K691+L691+M691)/H691</f>
        <v>0.5</v>
      </c>
      <c r="J691" s="37">
        <v>4277.1499999999996</v>
      </c>
      <c r="K691" s="37">
        <v>754.8</v>
      </c>
      <c r="L691" s="37">
        <v>0</v>
      </c>
      <c r="M691" s="37">
        <v>0</v>
      </c>
      <c r="N691" s="37">
        <v>5031.95</v>
      </c>
      <c r="O691" s="38">
        <v>43742</v>
      </c>
      <c r="P691" s="252" t="e">
        <f>YEAR(#REF!)</f>
        <v>#REF!</v>
      </c>
      <c r="Q6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1" s="252">
        <f>YEAR(O691)</f>
        <v>2019</v>
      </c>
      <c r="S691" s="252" t="str">
        <f>IF(MONTH(O691)=1,"JANVIER",IF(MONTH(O691)=2,"FEVRIER",IF(MONTH(O691)=3,"MARS",IF(MONTH(O691)=4,"AVRIL",IF(MONTH(O691)=5,"MAI",IF(MONTH(O691)=6,"JUIN",IF(MONTH(O691)=7,"JUILLET",IF(MONTH(O691)=8,"AOUT",IF(MONTH(O691)=9,"SEPTEMBRE",IF(MONTH(O691)=10,"OCTOBRE",IF(MONTH(4)=11,"NOVEMBRE",IF(MONTH(#REF!)=12,"DECEMBRE"))))))))))))</f>
        <v>OCTOBRE</v>
      </c>
      <c r="T691" s="252" t="e">
        <f>YEAR(#REF!)</f>
        <v>#REF!</v>
      </c>
      <c r="U6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1" s="292" t="s">
        <v>27</v>
      </c>
      <c r="W691" s="292" t="s">
        <v>27</v>
      </c>
      <c r="X691" s="333"/>
      <c r="Y691" s="68"/>
      <c r="Z691" s="190"/>
      <c r="AA691" s="190"/>
      <c r="GA691" s="68"/>
    </row>
    <row r="692" spans="1:183" s="67" customFormat="1" ht="84.9" customHeight="1" x14ac:dyDescent="0.35">
      <c r="A692" s="67" t="s">
        <v>2495</v>
      </c>
      <c r="B692" s="255" t="s">
        <v>351</v>
      </c>
      <c r="C692" s="405" t="s">
        <v>50</v>
      </c>
      <c r="D692" s="406" t="s">
        <v>51</v>
      </c>
      <c r="E692" s="14" t="s">
        <v>1194</v>
      </c>
      <c r="F692" s="12" t="s">
        <v>377</v>
      </c>
      <c r="G692" s="15">
        <v>67114.45</v>
      </c>
      <c r="H692" s="15">
        <v>43849.85</v>
      </c>
      <c r="I692" s="277">
        <v>0.50000011402547562</v>
      </c>
      <c r="J692" s="389">
        <v>18636.189999999999</v>
      </c>
      <c r="K692" s="389">
        <v>3288.74</v>
      </c>
      <c r="L692" s="389">
        <v>0</v>
      </c>
      <c r="M692" s="250">
        <v>0</v>
      </c>
      <c r="N692" s="389">
        <v>21924.92</v>
      </c>
      <c r="O692" s="39">
        <v>43678</v>
      </c>
      <c r="P692" s="252" t="e">
        <f>YEAR(#REF!)</f>
        <v>#REF!</v>
      </c>
      <c r="Q6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2" s="252">
        <f>YEAR(O692)</f>
        <v>2019</v>
      </c>
      <c r="S692" s="252" t="str">
        <f>IF(MONTH(O692)=1,"JANVIER",IF(MONTH(O692)=2,"FEVRIER",IF(MONTH(O692)=3,"MARS",IF(MONTH(O692)=4,"AVRIL",IF(MONTH(O692)=5,"MAI",IF(MONTH(O692)=6,"JUIN",IF(MONTH(O692)=7,"JUILLET",IF(MONTH(O692)=8,"AOUT",IF(MONTH(O692)=9,"SEPTEMBRE",IF(MONTH(O692)=10,"OCTOBRE",IF(MONTH(4)=11,"NOVEMBRE",IF(MONTH(#REF!)=12,"DECEMBRE"))))))))))))</f>
        <v>AOUT</v>
      </c>
      <c r="T692" s="252" t="e">
        <f>YEAR(#REF!)</f>
        <v>#REF!</v>
      </c>
      <c r="U6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2" s="292" t="s">
        <v>27</v>
      </c>
      <c r="W692" s="292" t="s">
        <v>27</v>
      </c>
      <c r="X692" s="25"/>
      <c r="Z692" s="190"/>
      <c r="AA692" s="190"/>
      <c r="GA692" s="68"/>
    </row>
    <row r="693" spans="1:183" s="67" customFormat="1" ht="111" customHeight="1" x14ac:dyDescent="0.35">
      <c r="A693" s="67" t="s">
        <v>2495</v>
      </c>
      <c r="B693" s="266" t="s">
        <v>351</v>
      </c>
      <c r="C693" s="405" t="s">
        <v>50</v>
      </c>
      <c r="D693" s="406" t="s">
        <v>51</v>
      </c>
      <c r="E693" s="14" t="s">
        <v>1195</v>
      </c>
      <c r="F693" s="12" t="s">
        <v>422</v>
      </c>
      <c r="G693" s="250">
        <v>66722.350000000006</v>
      </c>
      <c r="H693" s="250">
        <v>25551.85</v>
      </c>
      <c r="I693" s="277">
        <v>0.50000019568054765</v>
      </c>
      <c r="J693" s="250">
        <v>10859.54</v>
      </c>
      <c r="K693" s="250">
        <v>1916.39</v>
      </c>
      <c r="L693" s="250">
        <v>0</v>
      </c>
      <c r="M693" s="250">
        <v>0</v>
      </c>
      <c r="N693" s="250">
        <v>12775.92</v>
      </c>
      <c r="O693" s="39">
        <v>43706</v>
      </c>
      <c r="P693" s="252" t="e">
        <f>YEAR(#REF!)</f>
        <v>#REF!</v>
      </c>
      <c r="Q6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3" s="252">
        <f>YEAR(O693)</f>
        <v>2019</v>
      </c>
      <c r="S693" s="252" t="str">
        <f>IF(MONTH(O693)=1,"JANVIER",IF(MONTH(O693)=2,"FEVRIER",IF(MONTH(O693)=3,"MARS",IF(MONTH(O693)=4,"AVRIL",IF(MONTH(O693)=5,"MAI",IF(MONTH(O693)=6,"JUIN",IF(MONTH(O693)=7,"JUILLET",IF(MONTH(O693)=8,"AOUT",IF(MONTH(O693)=9,"SEPTEMBRE",IF(MONTH(O693)=10,"OCTOBRE",IF(MONTH(4)=11,"NOVEMBRE",IF(MONTH(#REF!)=12,"DECEMBRE"))))))))))))</f>
        <v>AOUT</v>
      </c>
      <c r="T693" s="252" t="e">
        <f>YEAR(#REF!)</f>
        <v>#REF!</v>
      </c>
      <c r="U6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3" s="292" t="s">
        <v>27</v>
      </c>
      <c r="W693" s="292" t="s">
        <v>27</v>
      </c>
      <c r="X693" s="333"/>
      <c r="Z693" s="190"/>
      <c r="AA693" s="190"/>
      <c r="GA693" s="68"/>
    </row>
    <row r="694" spans="1:183" s="67" customFormat="1" ht="86.15" customHeight="1" x14ac:dyDescent="0.35">
      <c r="A694" s="67" t="s">
        <v>2495</v>
      </c>
      <c r="B694" s="266" t="s">
        <v>351</v>
      </c>
      <c r="C694" s="405" t="s">
        <v>50</v>
      </c>
      <c r="D694" s="406" t="s">
        <v>51</v>
      </c>
      <c r="E694" s="287" t="s">
        <v>1196</v>
      </c>
      <c r="F694" s="51" t="s">
        <v>645</v>
      </c>
      <c r="G694" s="37">
        <v>54632.6</v>
      </c>
      <c r="H694" s="37">
        <f>SUM(J694+K694+L694+M694+N694)</f>
        <v>12743.25</v>
      </c>
      <c r="I694" s="93">
        <f>(J694+K694+L694+M694)/H694</f>
        <v>0.49999960763541484</v>
      </c>
      <c r="J694" s="37">
        <v>5415.87</v>
      </c>
      <c r="K694" s="37">
        <v>955.75</v>
      </c>
      <c r="L694" s="37">
        <v>0</v>
      </c>
      <c r="M694" s="37">
        <v>0</v>
      </c>
      <c r="N694" s="37">
        <v>6371.63</v>
      </c>
      <c r="O694" s="38">
        <v>43797</v>
      </c>
      <c r="P694" s="252" t="e">
        <f>YEAR(#REF!)</f>
        <v>#REF!</v>
      </c>
      <c r="Q6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4" s="252">
        <f>YEAR(O694)</f>
        <v>2019</v>
      </c>
      <c r="S694" s="252" t="e">
        <f>IF(MONTH(O694)=1,"JANVIER",IF(MONTH(O694)=2,"FEVRIER",IF(MONTH(O694)=3,"MARS",IF(MONTH(O694)=4,"AVRIL",IF(MONTH(O694)=5,"MAI",IF(MONTH(O694)=6,"JUIN",IF(MONTH(O694)=7,"JUILLET",IF(MONTH(O694)=8,"AOUT",IF(MONTH(O694)=9,"SEPTEMBRE",IF(MONTH(O694)=10,"OCTOBRE",IF(MONTH(4)=11,"NOVEMBRE",IF(MONTH(#REF!)=12,"DECEMBRE"))))))))))))</f>
        <v>#REF!</v>
      </c>
      <c r="T694" s="252" t="e">
        <f>YEAR(#REF!)</f>
        <v>#REF!</v>
      </c>
      <c r="U6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4" s="292" t="s">
        <v>27</v>
      </c>
      <c r="W694" s="292" t="s">
        <v>27</v>
      </c>
      <c r="X694" s="333"/>
      <c r="Y694" s="68"/>
      <c r="Z694" s="190"/>
      <c r="AA694" s="190"/>
      <c r="GA694" s="68"/>
    </row>
    <row r="695" spans="1:183" s="67" customFormat="1" ht="147.65" customHeight="1" x14ac:dyDescent="0.35">
      <c r="A695" s="67" t="s">
        <v>2495</v>
      </c>
      <c r="B695" s="266" t="s">
        <v>351</v>
      </c>
      <c r="C695" s="405" t="s">
        <v>50</v>
      </c>
      <c r="D695" s="406" t="s">
        <v>51</v>
      </c>
      <c r="E695" s="287" t="s">
        <v>1197</v>
      </c>
      <c r="F695" s="51" t="s">
        <v>592</v>
      </c>
      <c r="G695" s="37">
        <v>109818.25</v>
      </c>
      <c r="H695" s="37">
        <f>SUM(J695+K695+L695+M695+N695)</f>
        <v>7425.3799999999992</v>
      </c>
      <c r="I695" s="93">
        <f>(J695+K695+L695+M695)/H695</f>
        <v>0.6553900271770603</v>
      </c>
      <c r="J695" s="37">
        <v>4136.53</v>
      </c>
      <c r="K695" s="37">
        <v>729.99</v>
      </c>
      <c r="L695" s="37">
        <v>0</v>
      </c>
      <c r="M695" s="37">
        <v>0</v>
      </c>
      <c r="N695" s="37">
        <v>2558.86</v>
      </c>
      <c r="O695" s="38">
        <v>43774</v>
      </c>
      <c r="P695" s="252" t="e">
        <f>YEAR(#REF!)</f>
        <v>#REF!</v>
      </c>
      <c r="Q6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5" s="252">
        <f>YEAR(O695)</f>
        <v>2019</v>
      </c>
      <c r="S695" s="252" t="str">
        <f>IF(MONTH(O695)=1,"JANVIER",IF(MONTH(O695)=2,"FEVRIER",IF(MONTH(O695)=3,"MARS",IF(MONTH(O695)=4,"AVRIL",IF(MONTH(O695)=5,"MAI",IF(MONTH(O695)=6,"JUIN",IF(MONTH(O695)=7,"JUILLET",IF(MONTH(O695)=8,"AOUT",IF(MONTH(O695)=9,"SEPTEMBRE",IF(MONTH(O695)=10,"OCTOBRE",IF(MONTH(O695)=11,"NOVEMBRE",IF(MONTH(O695)=12,"DECEMBRE"))))))))))))</f>
        <v>NOVEMBRE</v>
      </c>
      <c r="T695" s="252" t="e">
        <f>YEAR(#REF!)</f>
        <v>#REF!</v>
      </c>
      <c r="U6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5" s="292" t="s">
        <v>27</v>
      </c>
      <c r="W695" s="292" t="s">
        <v>27</v>
      </c>
      <c r="X695" s="333"/>
      <c r="Y695" s="68"/>
      <c r="Z695" s="190"/>
      <c r="AA695" s="190"/>
      <c r="GA695" s="68"/>
    </row>
    <row r="696" spans="1:183" s="215" customFormat="1" ht="111.9" customHeight="1" x14ac:dyDescent="0.35">
      <c r="A696" s="67" t="s">
        <v>2495</v>
      </c>
      <c r="B696" s="266" t="s">
        <v>351</v>
      </c>
      <c r="C696" s="405" t="s">
        <v>50</v>
      </c>
      <c r="D696" s="406" t="s">
        <v>51</v>
      </c>
      <c r="E696" s="14" t="s">
        <v>1198</v>
      </c>
      <c r="F696" s="21" t="s">
        <v>539</v>
      </c>
      <c r="G696" s="15">
        <v>68813.55</v>
      </c>
      <c r="H696" s="37">
        <f>SUM(J696+K696+L696+M696+N696)</f>
        <v>8299.4500000000007</v>
      </c>
      <c r="I696" s="93">
        <f>(J696+K696+L696+M696)/H696</f>
        <v>0.49999939755044009</v>
      </c>
      <c r="J696" s="37">
        <v>3527.26</v>
      </c>
      <c r="K696" s="37">
        <v>622.46</v>
      </c>
      <c r="L696" s="37">
        <v>0</v>
      </c>
      <c r="M696" s="37">
        <v>0</v>
      </c>
      <c r="N696" s="37">
        <v>4149.7299999999996</v>
      </c>
      <c r="O696" s="38">
        <v>43851</v>
      </c>
      <c r="P696" s="252" t="e">
        <f>YEAR(#REF!)</f>
        <v>#REF!</v>
      </c>
      <c r="Q6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6" s="252">
        <f>YEAR(O696)</f>
        <v>2020</v>
      </c>
      <c r="S696" s="252" t="str">
        <f>IF(MONTH(O696)=1,"JANVIER",IF(MONTH(O696)=2,"FEVRIER",IF(MONTH(O696)=3,"MARS",IF(MONTH(O696)=4,"AVRIL",IF(MONTH(O696)=5,"MAI",IF(MONTH(O696)=6,"JUIN",IF(MONTH(O696)=7,"JUILLET",IF(MONTH(O696)=8,"AOUT",IF(MONTH(O696)=9,"SEPTEMBRE",IF(MONTH(O696)=10,"OCTOBRE",IF(MONTH(4)=11,"NOVEMBRE",IF(MONTH(#REF!)=12,"DECEMBRE"))))))))))))</f>
        <v>JANVIER</v>
      </c>
      <c r="T696" s="252" t="e">
        <f>YEAR(#REF!)</f>
        <v>#REF!</v>
      </c>
      <c r="U6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6" s="292" t="s">
        <v>27</v>
      </c>
      <c r="W696" s="292" t="s">
        <v>27</v>
      </c>
      <c r="X696" s="333"/>
      <c r="Y696" s="68"/>
      <c r="Z696" s="190"/>
      <c r="AA696" s="190"/>
      <c r="GA696" s="204"/>
    </row>
    <row r="697" spans="1:183" s="67" customFormat="1" ht="87.9" customHeight="1" x14ac:dyDescent="0.35">
      <c r="A697" s="67" t="s">
        <v>2495</v>
      </c>
      <c r="B697" s="266" t="s">
        <v>351</v>
      </c>
      <c r="C697" s="405" t="s">
        <v>50</v>
      </c>
      <c r="D697" s="406" t="s">
        <v>51</v>
      </c>
      <c r="E697" s="261" t="s">
        <v>1199</v>
      </c>
      <c r="F697" s="25" t="s">
        <v>1200</v>
      </c>
      <c r="G697" s="250">
        <v>53587</v>
      </c>
      <c r="H697" s="250">
        <v>48097.599999999999</v>
      </c>
      <c r="I697" s="277">
        <v>0.5</v>
      </c>
      <c r="J697" s="250">
        <v>20441.48</v>
      </c>
      <c r="K697" s="250">
        <v>3607.32</v>
      </c>
      <c r="L697" s="250">
        <v>0</v>
      </c>
      <c r="M697" s="250">
        <v>0</v>
      </c>
      <c r="N697" s="250">
        <v>24048.799999999999</v>
      </c>
      <c r="O697" s="11">
        <v>43641</v>
      </c>
      <c r="P697" s="252" t="e">
        <f>YEAR(#REF!)</f>
        <v>#REF!</v>
      </c>
      <c r="Q6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7" s="252">
        <f>YEAR(O697)</f>
        <v>2019</v>
      </c>
      <c r="S697" s="252" t="str">
        <f>IF(MONTH(O697)=1,"JANVIER",IF(MONTH(O697)=2,"FEVRIER",IF(MONTH(O697)=3,"MARS",IF(MONTH(O697)=4,"AVRIL",IF(MONTH(O697)=5,"MAI",IF(MONTH(O697)=6,"JUIN",IF(MONTH(O697)=7,"JUILLET",IF(MONTH(O697)=8,"AOUT",IF(MONTH(O697)=9,"SEPTEMBRE",IF(MONTH(O697)=10,"OCTOBRE",IF(MONTH(4)=11,"NOVEMBRE",IF(MONTH(#REF!)=12,"DECEMBRE"))))))))))))</f>
        <v>JUIN</v>
      </c>
      <c r="T697" s="252" t="e">
        <f>YEAR(#REF!)</f>
        <v>#REF!</v>
      </c>
      <c r="U6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7" s="292" t="s">
        <v>27</v>
      </c>
      <c r="W697" s="292" t="s">
        <v>27</v>
      </c>
      <c r="X697" s="25"/>
      <c r="Y697" s="407"/>
      <c r="Z697" s="190"/>
      <c r="AA697" s="190"/>
      <c r="GA697" s="68"/>
    </row>
    <row r="698" spans="1:183" s="67" customFormat="1" ht="86.4" customHeight="1" x14ac:dyDescent="0.35">
      <c r="A698" s="67" t="s">
        <v>2495</v>
      </c>
      <c r="B698" s="266" t="s">
        <v>351</v>
      </c>
      <c r="C698" s="405" t="s">
        <v>50</v>
      </c>
      <c r="D698" s="406" t="s">
        <v>51</v>
      </c>
      <c r="E698" s="261" t="s">
        <v>1201</v>
      </c>
      <c r="F698" s="25" t="s">
        <v>1202</v>
      </c>
      <c r="G698" s="250">
        <v>8822.25</v>
      </c>
      <c r="H698" s="250">
        <v>8822.25</v>
      </c>
      <c r="I698" s="277">
        <v>0.5000005667488453</v>
      </c>
      <c r="J698" s="250">
        <v>3749.46</v>
      </c>
      <c r="K698" s="250">
        <v>661.67</v>
      </c>
      <c r="L698" s="250">
        <v>0</v>
      </c>
      <c r="M698" s="250">
        <v>0</v>
      </c>
      <c r="N698" s="250">
        <v>4411.12</v>
      </c>
      <c r="O698" s="11">
        <v>43641</v>
      </c>
      <c r="P698" s="252" t="e">
        <f>YEAR(#REF!)</f>
        <v>#REF!</v>
      </c>
      <c r="Q6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8" s="252">
        <f>YEAR(O698)</f>
        <v>2019</v>
      </c>
      <c r="S698" s="252" t="str">
        <f>IF(MONTH(O698)=1,"JANVIER",IF(MONTH(O698)=2,"FEVRIER",IF(MONTH(O698)=3,"MARS",IF(MONTH(O698)=4,"AVRIL",IF(MONTH(O698)=5,"MAI",IF(MONTH(O698)=6,"JUIN",IF(MONTH(O698)=7,"JUILLET",IF(MONTH(O698)=8,"AOUT",IF(MONTH(O698)=9,"SEPTEMBRE",IF(MONTH(O698)=10,"OCTOBRE",IF(MONTH(4)=11,"NOVEMBRE",IF(MONTH(#REF!)=12,"DECEMBRE"))))))))))))</f>
        <v>JUIN</v>
      </c>
      <c r="T698" s="252" t="e">
        <f>YEAR(#REF!)</f>
        <v>#REF!</v>
      </c>
      <c r="U6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8" s="292" t="s">
        <v>27</v>
      </c>
      <c r="W698" s="292" t="s">
        <v>27</v>
      </c>
      <c r="X698" s="25"/>
      <c r="Y698" s="407"/>
      <c r="Z698" s="190"/>
      <c r="AA698" s="190"/>
      <c r="GA698" s="68"/>
    </row>
    <row r="699" spans="1:183" s="67" customFormat="1" ht="90.65" customHeight="1" x14ac:dyDescent="0.35">
      <c r="A699" s="67" t="s">
        <v>2495</v>
      </c>
      <c r="B699" s="266" t="s">
        <v>351</v>
      </c>
      <c r="C699" s="405" t="s">
        <v>50</v>
      </c>
      <c r="D699" s="406" t="s">
        <v>51</v>
      </c>
      <c r="E699" s="339" t="s">
        <v>3156</v>
      </c>
      <c r="F699" s="12" t="s">
        <v>424</v>
      </c>
      <c r="G699" s="15">
        <v>64304.4</v>
      </c>
      <c r="H699" s="15">
        <v>22937.85</v>
      </c>
      <c r="I699" s="277">
        <v>0.50000021798032512</v>
      </c>
      <c r="J699" s="264">
        <v>9748.59</v>
      </c>
      <c r="K699" s="264">
        <v>1720.34</v>
      </c>
      <c r="L699" s="264">
        <v>0</v>
      </c>
      <c r="M699" s="250">
        <v>0</v>
      </c>
      <c r="N699" s="264">
        <v>11468.92</v>
      </c>
      <c r="O699" s="39">
        <v>43678</v>
      </c>
      <c r="P699" s="252" t="e">
        <f>YEAR(#REF!)</f>
        <v>#REF!</v>
      </c>
      <c r="Q6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699" s="252">
        <f>YEAR(O699)</f>
        <v>2019</v>
      </c>
      <c r="S699" s="252" t="str">
        <f>IF(MONTH(O699)=1,"JANVIER",IF(MONTH(O699)=2,"FEVRIER",IF(MONTH(O699)=3,"MARS",IF(MONTH(O699)=4,"AVRIL",IF(MONTH(O699)=5,"MAI",IF(MONTH(O699)=6,"JUIN",IF(MONTH(O699)=7,"JUILLET",IF(MONTH(O699)=8,"AOUT",IF(MONTH(O699)=9,"SEPTEMBRE",IF(MONTH(O699)=10,"OCTOBRE",IF(MONTH(4)=11,"NOVEMBRE",IF(MONTH(#REF!)=12,"DECEMBRE"))))))))))))</f>
        <v>AOUT</v>
      </c>
      <c r="T699" s="252" t="e">
        <f>YEAR(#REF!)</f>
        <v>#REF!</v>
      </c>
      <c r="U6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699" s="292" t="s">
        <v>27</v>
      </c>
      <c r="W699" s="292" t="s">
        <v>27</v>
      </c>
      <c r="X699" s="25"/>
      <c r="Z699" s="190"/>
      <c r="AA699" s="190"/>
      <c r="GA699" s="68"/>
    </row>
    <row r="700" spans="1:183" s="67" customFormat="1" ht="82.5" customHeight="1" x14ac:dyDescent="0.35">
      <c r="A700" s="67" t="s">
        <v>2495</v>
      </c>
      <c r="B700" s="266" t="s">
        <v>351</v>
      </c>
      <c r="C700" s="405" t="s">
        <v>50</v>
      </c>
      <c r="D700" s="406" t="s">
        <v>51</v>
      </c>
      <c r="E700" s="339" t="s">
        <v>1203</v>
      </c>
      <c r="F700" s="51" t="s">
        <v>1204</v>
      </c>
      <c r="G700" s="290">
        <v>78636.3</v>
      </c>
      <c r="H700" s="37">
        <f>SUM(J700+K700+L700+M700+N700)</f>
        <v>46086</v>
      </c>
      <c r="I700" s="93">
        <f>(J700+K700+L700+M700)/H700</f>
        <v>0.68254784533263901</v>
      </c>
      <c r="J700" s="37">
        <v>0</v>
      </c>
      <c r="K700" s="37">
        <v>0</v>
      </c>
      <c r="L700" s="37">
        <v>0</v>
      </c>
      <c r="M700" s="37">
        <v>31455.9</v>
      </c>
      <c r="N700" s="37">
        <v>14630.1</v>
      </c>
      <c r="O700" s="38">
        <v>43797</v>
      </c>
      <c r="P700" s="252" t="e">
        <f>YEAR(#REF!)</f>
        <v>#REF!</v>
      </c>
      <c r="Q7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0" s="252">
        <f>YEAR(O700)</f>
        <v>2019</v>
      </c>
      <c r="S700" s="252" t="e">
        <f>IF(MONTH(O700)=1,"JANVIER",IF(MONTH(O700)=2,"FEVRIER",IF(MONTH(O700)=3,"MARS",IF(MONTH(O700)=4,"AVRIL",IF(MONTH(O700)=5,"MAI",IF(MONTH(O700)=6,"JUIN",IF(MONTH(O700)=7,"JUILLET",IF(MONTH(O700)=8,"AOUT",IF(MONTH(O700)=9,"SEPTEMBRE",IF(MONTH(O700)=10,"OCTOBRE",IF(MONTH(4)=11,"NOVEMBRE",IF(MONTH(#REF!)=12,"DECEMBRE"))))))))))))</f>
        <v>#REF!</v>
      </c>
      <c r="T700" s="252" t="e">
        <f>YEAR(#REF!)</f>
        <v>#REF!</v>
      </c>
      <c r="U7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0" s="292" t="s">
        <v>27</v>
      </c>
      <c r="W700" s="292" t="s">
        <v>27</v>
      </c>
      <c r="X700" s="333"/>
      <c r="Y700" s="68"/>
      <c r="Z700" s="190"/>
      <c r="AA700" s="190"/>
      <c r="GA700" s="68"/>
    </row>
    <row r="701" spans="1:183" s="67" customFormat="1" ht="83.15" customHeight="1" x14ac:dyDescent="0.35">
      <c r="A701" s="67" t="s">
        <v>2495</v>
      </c>
      <c r="B701" s="266" t="s">
        <v>351</v>
      </c>
      <c r="C701" s="405" t="s">
        <v>50</v>
      </c>
      <c r="D701" s="406" t="s">
        <v>51</v>
      </c>
      <c r="E701" s="14" t="s">
        <v>1205</v>
      </c>
      <c r="F701" s="12" t="s">
        <v>1056</v>
      </c>
      <c r="G701" s="250">
        <v>66395</v>
      </c>
      <c r="H701" s="250">
        <f>J701+K701+L701+M701+N701</f>
        <v>44176.6</v>
      </c>
      <c r="I701" s="277">
        <f>(J701+K701+L701+M701)/H701</f>
        <v>0.5</v>
      </c>
      <c r="J701" s="250">
        <v>18775.05</v>
      </c>
      <c r="K701" s="250">
        <v>0</v>
      </c>
      <c r="L701" s="250">
        <v>3313.25</v>
      </c>
      <c r="M701" s="250">
        <v>0</v>
      </c>
      <c r="N701" s="250">
        <v>22088.3</v>
      </c>
      <c r="O701" s="39">
        <v>43742</v>
      </c>
      <c r="P701" s="252" t="e">
        <f>YEAR(#REF!)</f>
        <v>#REF!</v>
      </c>
      <c r="Q7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1" s="252">
        <f>YEAR(O701)</f>
        <v>2019</v>
      </c>
      <c r="S701" s="252" t="str">
        <f>IF(MONTH(O701)=1,"JANVIER",IF(MONTH(O701)=2,"FEVRIER",IF(MONTH(O701)=3,"MARS",IF(MONTH(O701)=4,"AVRIL",IF(MONTH(O701)=5,"MAI",IF(MONTH(O701)=6,"JUIN",IF(MONTH(O701)=7,"JUILLET",IF(MONTH(O701)=8,"AOUT",IF(MONTH(O701)=9,"SEPTEMBRE",IF(MONTH(O701)=10,"OCTOBRE",IF(MONTH(4)=11,"NOVEMBRE",IF(MONTH(#REF!)=12,"DECEMBRE"))))))))))))</f>
        <v>OCTOBRE</v>
      </c>
      <c r="T701" s="252" t="e">
        <f>YEAR(#REF!)</f>
        <v>#REF!</v>
      </c>
      <c r="U7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1" s="292" t="s">
        <v>27</v>
      </c>
      <c r="W701" s="292" t="s">
        <v>27</v>
      </c>
      <c r="X701" s="333"/>
      <c r="Y701" s="68"/>
      <c r="Z701" s="190"/>
      <c r="AA701" s="190"/>
      <c r="GA701" s="68"/>
    </row>
    <row r="702" spans="1:183" s="489" customFormat="1" ht="80.150000000000006" customHeight="1" x14ac:dyDescent="0.35">
      <c r="A702" s="67" t="s">
        <v>2495</v>
      </c>
      <c r="B702" s="266" t="s">
        <v>351</v>
      </c>
      <c r="C702" s="405" t="s">
        <v>50</v>
      </c>
      <c r="D702" s="406" t="s">
        <v>51</v>
      </c>
      <c r="E702" s="339" t="s">
        <v>1206</v>
      </c>
      <c r="F702" s="12" t="s">
        <v>1160</v>
      </c>
      <c r="G702" s="15">
        <v>52933</v>
      </c>
      <c r="H702" s="15">
        <v>37249.5</v>
      </c>
      <c r="I702" s="277">
        <v>0.5</v>
      </c>
      <c r="J702" s="264">
        <v>15831.03</v>
      </c>
      <c r="K702" s="264">
        <v>2793.72</v>
      </c>
      <c r="L702" s="389">
        <v>0</v>
      </c>
      <c r="M702" s="250">
        <v>0</v>
      </c>
      <c r="N702" s="389">
        <v>18624.75</v>
      </c>
      <c r="O702" s="39">
        <v>43678</v>
      </c>
      <c r="P702" s="252" t="e">
        <f>YEAR(#REF!)</f>
        <v>#REF!</v>
      </c>
      <c r="Q7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2" s="252">
        <f>YEAR(O702)</f>
        <v>2019</v>
      </c>
      <c r="S702" s="252" t="str">
        <f>IF(MONTH(O702)=1,"JANVIER",IF(MONTH(O702)=2,"FEVRIER",IF(MONTH(O702)=3,"MARS",IF(MONTH(O702)=4,"AVRIL",IF(MONTH(O702)=5,"MAI",IF(MONTH(O702)=6,"JUIN",IF(MONTH(O702)=7,"JUILLET",IF(MONTH(O702)=8,"AOUT",IF(MONTH(O702)=9,"SEPTEMBRE",IF(MONTH(O702)=10,"OCTOBRE",IF(MONTH(4)=11,"NOVEMBRE",IF(MONTH(#REF!)=12,"DECEMBRE"))))))))))))</f>
        <v>AOUT</v>
      </c>
      <c r="T702" s="252" t="e">
        <f>YEAR(#REF!)</f>
        <v>#REF!</v>
      </c>
      <c r="U7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2" s="292" t="s">
        <v>27</v>
      </c>
      <c r="W702" s="292" t="s">
        <v>27</v>
      </c>
      <c r="X702" s="25"/>
      <c r="Y702" s="67"/>
      <c r="Z702" s="488"/>
      <c r="AA702" s="488"/>
      <c r="GA702" s="490"/>
    </row>
    <row r="703" spans="1:183" s="489" customFormat="1" ht="87" customHeight="1" x14ac:dyDescent="0.35">
      <c r="A703" s="67" t="s">
        <v>2495</v>
      </c>
      <c r="B703" s="266" t="s">
        <v>351</v>
      </c>
      <c r="C703" s="405" t="s">
        <v>50</v>
      </c>
      <c r="D703" s="406" t="s">
        <v>51</v>
      </c>
      <c r="E703" s="14" t="s">
        <v>1207</v>
      </c>
      <c r="F703" s="12" t="s">
        <v>1061</v>
      </c>
      <c r="G703" s="15">
        <v>46398.5</v>
      </c>
      <c r="H703" s="15">
        <v>19670.349999999999</v>
      </c>
      <c r="I703" s="277">
        <v>0.50000025418968153</v>
      </c>
      <c r="J703" s="264">
        <v>8359.9</v>
      </c>
      <c r="K703" s="264">
        <v>1475.28</v>
      </c>
      <c r="L703" s="264">
        <v>0</v>
      </c>
      <c r="M703" s="250">
        <v>0</v>
      </c>
      <c r="N703" s="264">
        <v>9835.17</v>
      </c>
      <c r="O703" s="39">
        <v>43678</v>
      </c>
      <c r="P703" s="252" t="e">
        <f>YEAR(#REF!)</f>
        <v>#REF!</v>
      </c>
      <c r="Q7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3" s="252">
        <f>YEAR(O703)</f>
        <v>2019</v>
      </c>
      <c r="S703" s="252" t="str">
        <f>IF(MONTH(O703)=1,"JANVIER",IF(MONTH(O703)=2,"FEVRIER",IF(MONTH(O703)=3,"MARS",IF(MONTH(O703)=4,"AVRIL",IF(MONTH(O703)=5,"MAI",IF(MONTH(O703)=6,"JUIN",IF(MONTH(O703)=7,"JUILLET",IF(MONTH(O703)=8,"AOUT",IF(MONTH(O703)=9,"SEPTEMBRE",IF(MONTH(O703)=10,"OCTOBRE",IF(MONTH(4)=11,"NOVEMBRE",IF(MONTH(#REF!)=12,"DECEMBRE"))))))))))))</f>
        <v>AOUT</v>
      </c>
      <c r="T703" s="252" t="e">
        <f>YEAR(#REF!)</f>
        <v>#REF!</v>
      </c>
      <c r="U7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3" s="292" t="s">
        <v>27</v>
      </c>
      <c r="W703" s="292" t="s">
        <v>27</v>
      </c>
      <c r="X703" s="25"/>
      <c r="Y703" s="67"/>
      <c r="Z703" s="488"/>
      <c r="AA703" s="488"/>
      <c r="GA703" s="490"/>
    </row>
    <row r="704" spans="1:183" s="67" customFormat="1" ht="90" customHeight="1" x14ac:dyDescent="0.35">
      <c r="A704" s="67" t="s">
        <v>2495</v>
      </c>
      <c r="B704" s="266" t="s">
        <v>351</v>
      </c>
      <c r="C704" s="405" t="s">
        <v>50</v>
      </c>
      <c r="D704" s="406" t="s">
        <v>51</v>
      </c>
      <c r="E704" s="14" t="s">
        <v>1208</v>
      </c>
      <c r="F704" s="12" t="s">
        <v>397</v>
      </c>
      <c r="G704" s="250">
        <v>77505.100000000006</v>
      </c>
      <c r="H704" s="250">
        <v>77505.100000000006</v>
      </c>
      <c r="I704" s="277">
        <v>0.5</v>
      </c>
      <c r="J704" s="250">
        <v>32939.660000000003</v>
      </c>
      <c r="K704" s="250">
        <v>5812.89</v>
      </c>
      <c r="L704" s="250">
        <v>0</v>
      </c>
      <c r="M704" s="250">
        <v>0</v>
      </c>
      <c r="N704" s="250">
        <v>38752.550000000003</v>
      </c>
      <c r="O704" s="39">
        <v>43706</v>
      </c>
      <c r="P704" s="252" t="e">
        <f>YEAR(#REF!)</f>
        <v>#REF!</v>
      </c>
      <c r="Q7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4" s="252">
        <f>YEAR(O704)</f>
        <v>2019</v>
      </c>
      <c r="S704" s="252" t="str">
        <f>IF(MONTH(O704)=1,"JANVIER",IF(MONTH(O704)=2,"FEVRIER",IF(MONTH(O704)=3,"MARS",IF(MONTH(O704)=4,"AVRIL",IF(MONTH(O704)=5,"MAI",IF(MONTH(O704)=6,"JUIN",IF(MONTH(O704)=7,"JUILLET",IF(MONTH(O704)=8,"AOUT",IF(MONTH(O704)=9,"SEPTEMBRE",IF(MONTH(O704)=10,"OCTOBRE",IF(MONTH(4)=11,"NOVEMBRE",IF(MONTH(#REF!)=12,"DECEMBRE"))))))))))))</f>
        <v>AOUT</v>
      </c>
      <c r="T704" s="252" t="e">
        <f>YEAR(#REF!)</f>
        <v>#REF!</v>
      </c>
      <c r="U7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4" s="292" t="s">
        <v>27</v>
      </c>
      <c r="W704" s="292" t="s">
        <v>27</v>
      </c>
      <c r="X704" s="333"/>
      <c r="Z704" s="190"/>
      <c r="AA704" s="190"/>
      <c r="GA704" s="68"/>
    </row>
    <row r="705" spans="1:183" s="67" customFormat="1" ht="86.4" customHeight="1" x14ac:dyDescent="0.35">
      <c r="A705" s="67" t="s">
        <v>2495</v>
      </c>
      <c r="B705" s="266" t="s">
        <v>351</v>
      </c>
      <c r="C705" s="405" t="s">
        <v>50</v>
      </c>
      <c r="D705" s="406" t="s">
        <v>51</v>
      </c>
      <c r="E705" s="14" t="s">
        <v>1209</v>
      </c>
      <c r="F705" s="12" t="s">
        <v>1143</v>
      </c>
      <c r="G705" s="15">
        <v>52933.5</v>
      </c>
      <c r="H705" s="15">
        <v>26270.7</v>
      </c>
      <c r="I705" s="277">
        <v>0.5</v>
      </c>
      <c r="J705" s="264">
        <v>11165.04</v>
      </c>
      <c r="K705" s="264">
        <v>1970.31</v>
      </c>
      <c r="L705" s="264">
        <v>0</v>
      </c>
      <c r="M705" s="250">
        <v>0</v>
      </c>
      <c r="N705" s="264">
        <v>13135.35</v>
      </c>
      <c r="O705" s="39">
        <v>43678</v>
      </c>
      <c r="P705" s="252" t="e">
        <f>YEAR(#REF!)</f>
        <v>#REF!</v>
      </c>
      <c r="Q7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5" s="252">
        <f>YEAR(O705)</f>
        <v>2019</v>
      </c>
      <c r="S705" s="252" t="str">
        <f>IF(MONTH(O705)=1,"JANVIER",IF(MONTH(O705)=2,"FEVRIER",IF(MONTH(O705)=3,"MARS",IF(MONTH(O705)=4,"AVRIL",IF(MONTH(O705)=5,"MAI",IF(MONTH(O705)=6,"JUIN",IF(MONTH(O705)=7,"JUILLET",IF(MONTH(O705)=8,"AOUT",IF(MONTH(O705)=9,"SEPTEMBRE",IF(MONTH(O705)=10,"OCTOBRE",IF(MONTH(4)=11,"NOVEMBRE",IF(MONTH(#REF!)=12,"DECEMBRE"))))))))))))</f>
        <v>AOUT</v>
      </c>
      <c r="T705" s="252" t="e">
        <f>YEAR(#REF!)</f>
        <v>#REF!</v>
      </c>
      <c r="U7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5" s="292" t="s">
        <v>27</v>
      </c>
      <c r="W705" s="292" t="s">
        <v>27</v>
      </c>
      <c r="X705" s="25"/>
      <c r="Z705" s="190"/>
      <c r="AA705" s="190"/>
      <c r="GA705" s="68"/>
    </row>
    <row r="706" spans="1:183" s="67" customFormat="1" ht="83.15" customHeight="1" x14ac:dyDescent="0.35">
      <c r="A706" s="67" t="s">
        <v>2495</v>
      </c>
      <c r="B706" s="266" t="s">
        <v>351</v>
      </c>
      <c r="C706" s="405" t="s">
        <v>50</v>
      </c>
      <c r="D706" s="406" t="s">
        <v>51</v>
      </c>
      <c r="E706" s="14" t="s">
        <v>1210</v>
      </c>
      <c r="F706" s="12" t="s">
        <v>1211</v>
      </c>
      <c r="G706" s="250">
        <v>46790.6</v>
      </c>
      <c r="H706" s="250">
        <v>46790.6</v>
      </c>
      <c r="I706" s="277">
        <v>0.5</v>
      </c>
      <c r="J706" s="250">
        <v>19886</v>
      </c>
      <c r="K706" s="250">
        <v>3509.3</v>
      </c>
      <c r="L706" s="250">
        <v>0</v>
      </c>
      <c r="M706" s="250">
        <v>0</v>
      </c>
      <c r="N706" s="250">
        <v>23395.3</v>
      </c>
      <c r="O706" s="39">
        <v>43706</v>
      </c>
      <c r="P706" s="252" t="e">
        <f>YEAR(#REF!)</f>
        <v>#REF!</v>
      </c>
      <c r="Q7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6" s="252">
        <f>YEAR(O706)</f>
        <v>2019</v>
      </c>
      <c r="S706" s="252" t="str">
        <f>IF(MONTH(O706)=1,"JANVIER",IF(MONTH(O706)=2,"FEVRIER",IF(MONTH(O706)=3,"MARS",IF(MONTH(O706)=4,"AVRIL",IF(MONTH(O706)=5,"MAI",IF(MONTH(O706)=6,"JUIN",IF(MONTH(O706)=7,"JUILLET",IF(MONTH(O706)=8,"AOUT",IF(MONTH(O706)=9,"SEPTEMBRE",IF(MONTH(O706)=10,"OCTOBRE",IF(MONTH(4)=11,"NOVEMBRE",IF(MONTH(#REF!)=12,"DECEMBRE"))))))))))))</f>
        <v>AOUT</v>
      </c>
      <c r="T706" s="252" t="e">
        <f>YEAR(#REF!)</f>
        <v>#REF!</v>
      </c>
      <c r="U7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6" s="292" t="s">
        <v>27</v>
      </c>
      <c r="W706" s="292" t="s">
        <v>27</v>
      </c>
      <c r="X706" s="333"/>
      <c r="Z706" s="190"/>
      <c r="AA706" s="190"/>
      <c r="GA706" s="68"/>
    </row>
    <row r="707" spans="1:183" s="67" customFormat="1" ht="88.5" customHeight="1" x14ac:dyDescent="0.35">
      <c r="A707" s="67" t="s">
        <v>2495</v>
      </c>
      <c r="B707" s="266" t="s">
        <v>351</v>
      </c>
      <c r="C707" s="405" t="s">
        <v>50</v>
      </c>
      <c r="D707" s="406" t="s">
        <v>51</v>
      </c>
      <c r="E707" s="14" t="s">
        <v>1212</v>
      </c>
      <c r="F707" s="12" t="s">
        <v>1155</v>
      </c>
      <c r="G707" s="250">
        <v>54240.5</v>
      </c>
      <c r="H707" s="250">
        <v>20258.5</v>
      </c>
      <c r="I707" s="277">
        <v>0.5</v>
      </c>
      <c r="J707" s="250">
        <v>8609.86</v>
      </c>
      <c r="K707" s="250">
        <v>1519.39</v>
      </c>
      <c r="L707" s="250">
        <v>0</v>
      </c>
      <c r="M707" s="250">
        <v>0</v>
      </c>
      <c r="N707" s="250">
        <v>10129.25</v>
      </c>
      <c r="O707" s="39">
        <v>43706</v>
      </c>
      <c r="P707" s="252" t="e">
        <f>YEAR(#REF!)</f>
        <v>#REF!</v>
      </c>
      <c r="Q7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7" s="252">
        <f>YEAR(O707)</f>
        <v>2019</v>
      </c>
      <c r="S707" s="252" t="str">
        <f>IF(MONTH(O707)=1,"JANVIER",IF(MONTH(O707)=2,"FEVRIER",IF(MONTH(O707)=3,"MARS",IF(MONTH(O707)=4,"AVRIL",IF(MONTH(O707)=5,"MAI",IF(MONTH(O707)=6,"JUIN",IF(MONTH(O707)=7,"JUILLET",IF(MONTH(O707)=8,"AOUT",IF(MONTH(O707)=9,"SEPTEMBRE",IF(MONTH(O707)=10,"OCTOBRE",IF(MONTH(4)=11,"NOVEMBRE",IF(MONTH(#REF!)=12,"DECEMBRE"))))))))))))</f>
        <v>AOUT</v>
      </c>
      <c r="T707" s="252" t="e">
        <f>YEAR(#REF!)</f>
        <v>#REF!</v>
      </c>
      <c r="U7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7" s="292" t="s">
        <v>27</v>
      </c>
      <c r="W707" s="292" t="s">
        <v>27</v>
      </c>
      <c r="X707" s="333"/>
      <c r="Z707" s="190"/>
      <c r="AA707" s="190"/>
      <c r="GA707" s="68"/>
    </row>
    <row r="708" spans="1:183" s="67" customFormat="1" ht="89.15" customHeight="1" x14ac:dyDescent="0.35">
      <c r="A708" s="67" t="s">
        <v>2495</v>
      </c>
      <c r="B708" s="266" t="s">
        <v>351</v>
      </c>
      <c r="C708" s="405" t="s">
        <v>50</v>
      </c>
      <c r="D708" s="406" t="s">
        <v>51</v>
      </c>
      <c r="E708" s="14" t="s">
        <v>1213</v>
      </c>
      <c r="F708" s="12" t="s">
        <v>548</v>
      </c>
      <c r="G708" s="15">
        <v>120209.19</v>
      </c>
      <c r="H708" s="15">
        <v>101488.54999999999</v>
      </c>
      <c r="I708" s="277">
        <v>0.50000004926664143</v>
      </c>
      <c r="J708" s="264">
        <v>43132.63</v>
      </c>
      <c r="K708" s="264">
        <v>7611.65</v>
      </c>
      <c r="L708" s="389">
        <v>0</v>
      </c>
      <c r="M708" s="250">
        <v>0</v>
      </c>
      <c r="N708" s="264">
        <v>50744.27</v>
      </c>
      <c r="O708" s="39">
        <v>43678</v>
      </c>
      <c r="P708" s="252" t="e">
        <f>YEAR(#REF!)</f>
        <v>#REF!</v>
      </c>
      <c r="Q7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8" s="252">
        <f>YEAR(O708)</f>
        <v>2019</v>
      </c>
      <c r="S708" s="252" t="str">
        <f>IF(MONTH(O708)=1,"JANVIER",IF(MONTH(O708)=2,"FEVRIER",IF(MONTH(O708)=3,"MARS",IF(MONTH(O708)=4,"AVRIL",IF(MONTH(O708)=5,"MAI",IF(MONTH(O708)=6,"JUIN",IF(MONTH(O708)=7,"JUILLET",IF(MONTH(O708)=8,"AOUT",IF(MONTH(O708)=9,"SEPTEMBRE",IF(MONTH(O708)=10,"OCTOBRE",IF(MONTH(4)=11,"NOVEMBRE",IF(MONTH(#REF!)=12,"DECEMBRE"))))))))))))</f>
        <v>AOUT</v>
      </c>
      <c r="T708" s="252" t="e">
        <f>YEAR(#REF!)</f>
        <v>#REF!</v>
      </c>
      <c r="U7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8" s="292" t="s">
        <v>27</v>
      </c>
      <c r="W708" s="292" t="s">
        <v>27</v>
      </c>
      <c r="X708" s="25"/>
      <c r="Z708" s="190"/>
      <c r="AA708" s="190"/>
      <c r="GA708" s="68"/>
    </row>
    <row r="709" spans="1:183" s="67" customFormat="1" ht="93.65" customHeight="1" x14ac:dyDescent="0.35">
      <c r="A709" s="67" t="s">
        <v>2495</v>
      </c>
      <c r="B709" s="266" t="s">
        <v>351</v>
      </c>
      <c r="C709" s="405" t="s">
        <v>50</v>
      </c>
      <c r="D709" s="406" t="s">
        <v>51</v>
      </c>
      <c r="E709" s="14" t="s">
        <v>1214</v>
      </c>
      <c r="F709" s="12" t="s">
        <v>686</v>
      </c>
      <c r="G709" s="250">
        <v>37461</v>
      </c>
      <c r="H709" s="250">
        <v>36041</v>
      </c>
      <c r="I709" s="277">
        <v>0.65138730889819929</v>
      </c>
      <c r="J709" s="250">
        <v>19955.150000000001</v>
      </c>
      <c r="K709" s="250">
        <v>3521.5</v>
      </c>
      <c r="L709" s="250">
        <v>0</v>
      </c>
      <c r="M709" s="250">
        <v>0</v>
      </c>
      <c r="N709" s="250">
        <v>12564.35</v>
      </c>
      <c r="O709" s="39">
        <v>43706</v>
      </c>
      <c r="P709" s="252" t="e">
        <f>YEAR(#REF!)</f>
        <v>#REF!</v>
      </c>
      <c r="Q7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09" s="252">
        <f>YEAR(O709)</f>
        <v>2019</v>
      </c>
      <c r="S709" s="252" t="str">
        <f>IF(MONTH(O709)=1,"JANVIER",IF(MONTH(O709)=2,"FEVRIER",IF(MONTH(O709)=3,"MARS",IF(MONTH(O709)=4,"AVRIL",IF(MONTH(O709)=5,"MAI",IF(MONTH(O709)=6,"JUIN",IF(MONTH(O709)=7,"JUILLET",IF(MONTH(O709)=8,"AOUT",IF(MONTH(O709)=9,"SEPTEMBRE",IF(MONTH(O709)=10,"OCTOBRE",IF(MONTH(4)=11,"NOVEMBRE",IF(MONTH(#REF!)=12,"DECEMBRE"))))))))))))</f>
        <v>AOUT</v>
      </c>
      <c r="T709" s="252" t="e">
        <f>YEAR(#REF!)</f>
        <v>#REF!</v>
      </c>
      <c r="U7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09" s="292" t="s">
        <v>27</v>
      </c>
      <c r="W709" s="292" t="s">
        <v>27</v>
      </c>
      <c r="X709" s="330"/>
      <c r="Y709" s="215"/>
      <c r="Z709" s="190"/>
      <c r="AA709" s="190"/>
      <c r="GA709" s="68"/>
    </row>
    <row r="710" spans="1:183" s="67" customFormat="1" ht="92.15" customHeight="1" x14ac:dyDescent="0.35">
      <c r="A710" s="67" t="s">
        <v>2495</v>
      </c>
      <c r="B710" s="266" t="s">
        <v>351</v>
      </c>
      <c r="C710" s="405" t="s">
        <v>50</v>
      </c>
      <c r="D710" s="406" t="s">
        <v>51</v>
      </c>
      <c r="E710" s="14" t="s">
        <v>1215</v>
      </c>
      <c r="F710" s="21" t="s">
        <v>1216</v>
      </c>
      <c r="G710" s="15">
        <v>98505</v>
      </c>
      <c r="H710" s="37">
        <f>SUM(J710+K710+L710+M710+N710)</f>
        <v>76230</v>
      </c>
      <c r="I710" s="93">
        <f>(J710+K710+L710+M710)/H710</f>
        <v>0.65</v>
      </c>
      <c r="J710" s="37">
        <v>42117.07</v>
      </c>
      <c r="K710" s="37">
        <v>7432.43</v>
      </c>
      <c r="L710" s="37">
        <v>0</v>
      </c>
      <c r="M710" s="37">
        <v>0</v>
      </c>
      <c r="N710" s="37">
        <v>26680.5</v>
      </c>
      <c r="O710" s="38">
        <v>43851</v>
      </c>
      <c r="P710" s="252" t="e">
        <f>YEAR(#REF!)</f>
        <v>#REF!</v>
      </c>
      <c r="Q7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0" s="252">
        <f>YEAR(O710)</f>
        <v>2020</v>
      </c>
      <c r="S710" s="252" t="str">
        <f>IF(MONTH(O710)=1,"JANVIER",IF(MONTH(O710)=2,"FEVRIER",IF(MONTH(O710)=3,"MARS",IF(MONTH(O710)=4,"AVRIL",IF(MONTH(O710)=5,"MAI",IF(MONTH(O710)=6,"JUIN",IF(MONTH(O710)=7,"JUILLET",IF(MONTH(O710)=8,"AOUT",IF(MONTH(O710)=9,"SEPTEMBRE",IF(MONTH(O710)=10,"OCTOBRE",IF(MONTH(4)=11,"NOVEMBRE",IF(MONTH(#REF!)=12,"DECEMBRE"))))))))))))</f>
        <v>JANVIER</v>
      </c>
      <c r="T710" s="252" t="e">
        <f>YEAR(#REF!)</f>
        <v>#REF!</v>
      </c>
      <c r="U7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0" s="292" t="s">
        <v>27</v>
      </c>
      <c r="W710" s="292" t="s">
        <v>27</v>
      </c>
      <c r="X710" s="333"/>
      <c r="Y710" s="68"/>
      <c r="Z710" s="190"/>
      <c r="AA710" s="190"/>
      <c r="GA710" s="68"/>
    </row>
    <row r="711" spans="1:183" s="67" customFormat="1" ht="78" customHeight="1" x14ac:dyDescent="0.35">
      <c r="A711" s="67" t="s">
        <v>2495</v>
      </c>
      <c r="B711" s="266" t="s">
        <v>351</v>
      </c>
      <c r="C711" s="405" t="s">
        <v>50</v>
      </c>
      <c r="D711" s="406" t="s">
        <v>51</v>
      </c>
      <c r="E711" s="261" t="s">
        <v>1217</v>
      </c>
      <c r="F711" s="25" t="s">
        <v>1218</v>
      </c>
      <c r="G711" s="250">
        <v>3300</v>
      </c>
      <c r="H711" s="250">
        <v>3135</v>
      </c>
      <c r="I711" s="277">
        <v>0.65</v>
      </c>
      <c r="J711" s="250">
        <v>1732.08</v>
      </c>
      <c r="K711" s="250">
        <v>305.67</v>
      </c>
      <c r="L711" s="250">
        <v>0</v>
      </c>
      <c r="M711" s="250">
        <v>0</v>
      </c>
      <c r="N711" s="250">
        <v>1097.25</v>
      </c>
      <c r="O711" s="11">
        <v>43606</v>
      </c>
      <c r="P711" s="252" t="e">
        <f>YEAR(#REF!)</f>
        <v>#REF!</v>
      </c>
      <c r="Q7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1" s="252">
        <f>YEAR(O711)</f>
        <v>2019</v>
      </c>
      <c r="S711" s="252" t="str">
        <f>IF(MONTH(O711)=1,"JANVIER",IF(MONTH(O711)=2,"FEVRIER",IF(MONTH(O711)=3,"MARS",IF(MONTH(O711)=4,"AVRIL",IF(MONTH(O711)=5,"MAI",IF(MONTH(O711)=6,"JUIN",IF(MONTH(O711)=7,"JUILLET",IF(MONTH(O711)=8,"AOUT",IF(MONTH(O711)=9,"SEPTEMBRE",IF(MONTH(O711)=10,"OCTOBRE",IF(MONTH(4)=11,"NOVEMBRE",IF(MONTH(#REF!)=12,"DECEMBRE"))))))))))))</f>
        <v>MAI</v>
      </c>
      <c r="T711" s="252" t="e">
        <f>YEAR(#REF!)</f>
        <v>#REF!</v>
      </c>
      <c r="U7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1" s="292" t="s">
        <v>27</v>
      </c>
      <c r="W711" s="292" t="s">
        <v>27</v>
      </c>
      <c r="X711" s="25"/>
      <c r="Y711" s="407"/>
      <c r="Z711" s="190"/>
      <c r="AA711" s="190"/>
      <c r="GA711" s="68"/>
    </row>
    <row r="712" spans="1:183" s="67" customFormat="1" ht="83.4" customHeight="1" x14ac:dyDescent="0.35">
      <c r="A712" s="67" t="s">
        <v>2495</v>
      </c>
      <c r="B712" s="266" t="s">
        <v>351</v>
      </c>
      <c r="C712" s="405" t="s">
        <v>50</v>
      </c>
      <c r="D712" s="406" t="s">
        <v>51</v>
      </c>
      <c r="E712" s="14" t="s">
        <v>1219</v>
      </c>
      <c r="F712" s="12" t="s">
        <v>1220</v>
      </c>
      <c r="G712" s="250">
        <v>3300</v>
      </c>
      <c r="H712" s="250">
        <f>J712+K712+L712+M712+N712</f>
        <v>3003</v>
      </c>
      <c r="I712" s="277">
        <f>(J712+K712+L712+M712)/H712</f>
        <v>0.65</v>
      </c>
      <c r="J712" s="250">
        <v>1659.15</v>
      </c>
      <c r="K712" s="250">
        <v>292.8</v>
      </c>
      <c r="L712" s="250">
        <v>0</v>
      </c>
      <c r="M712" s="250">
        <v>0</v>
      </c>
      <c r="N712" s="250">
        <v>1051.05</v>
      </c>
      <c r="O712" s="39">
        <v>43742</v>
      </c>
      <c r="P712" s="252" t="e">
        <f>YEAR(#REF!)</f>
        <v>#REF!</v>
      </c>
      <c r="Q7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2" s="252">
        <f>YEAR(O712)</f>
        <v>2019</v>
      </c>
      <c r="S712" s="252" t="str">
        <f>IF(MONTH(O712)=1,"JANVIER",IF(MONTH(O712)=2,"FEVRIER",IF(MONTH(O712)=3,"MARS",IF(MONTH(O712)=4,"AVRIL",IF(MONTH(O712)=5,"MAI",IF(MONTH(O712)=6,"JUIN",IF(MONTH(O712)=7,"JUILLET",IF(MONTH(O712)=8,"AOUT",IF(MONTH(O712)=9,"SEPTEMBRE",IF(MONTH(O712)=10,"OCTOBRE",IF(MONTH(4)=11,"NOVEMBRE",IF(MONTH(#REF!)=12,"DECEMBRE"))))))))))))</f>
        <v>OCTOBRE</v>
      </c>
      <c r="T712" s="252" t="e">
        <f>YEAR(#REF!)</f>
        <v>#REF!</v>
      </c>
      <c r="U7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2" s="292" t="s">
        <v>27</v>
      </c>
      <c r="W712" s="292" t="s">
        <v>27</v>
      </c>
      <c r="X712" s="333"/>
      <c r="Y712" s="68"/>
      <c r="Z712" s="190"/>
      <c r="AA712" s="190"/>
      <c r="GA712" s="68"/>
    </row>
    <row r="713" spans="1:183" s="67" customFormat="1" ht="81.650000000000006" customHeight="1" x14ac:dyDescent="0.35">
      <c r="A713" s="67" t="s">
        <v>2495</v>
      </c>
      <c r="B713" s="266" t="s">
        <v>351</v>
      </c>
      <c r="C713" s="405" t="s">
        <v>50</v>
      </c>
      <c r="D713" s="406" t="s">
        <v>51</v>
      </c>
      <c r="E713" s="14" t="s">
        <v>1221</v>
      </c>
      <c r="F713" s="12" t="s">
        <v>375</v>
      </c>
      <c r="G713" s="250">
        <v>110913.8</v>
      </c>
      <c r="H713" s="250">
        <v>55743.55</v>
      </c>
      <c r="I713" s="277">
        <v>0.50000008969647602</v>
      </c>
      <c r="J713" s="250">
        <v>23691.01</v>
      </c>
      <c r="K713" s="250">
        <v>4180.7700000000004</v>
      </c>
      <c r="L713" s="250">
        <v>0</v>
      </c>
      <c r="M713" s="250">
        <v>0</v>
      </c>
      <c r="N713" s="250">
        <v>27871.77</v>
      </c>
      <c r="O713" s="39">
        <v>43706</v>
      </c>
      <c r="P713" s="252" t="e">
        <f>YEAR(#REF!)</f>
        <v>#REF!</v>
      </c>
      <c r="Q7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3" s="252">
        <f>YEAR(O713)</f>
        <v>2019</v>
      </c>
      <c r="S713" s="252" t="str">
        <f>IF(MONTH(O713)=1,"JANVIER",IF(MONTH(O713)=2,"FEVRIER",IF(MONTH(O713)=3,"MARS",IF(MONTH(O713)=4,"AVRIL",IF(MONTH(O713)=5,"MAI",IF(MONTH(O713)=6,"JUIN",IF(MONTH(O713)=7,"JUILLET",IF(MONTH(O713)=8,"AOUT",IF(MONTH(O713)=9,"SEPTEMBRE",IF(MONTH(O713)=10,"OCTOBRE",IF(MONTH(4)=11,"NOVEMBRE",IF(MONTH(#REF!)=12,"DECEMBRE"))))))))))))</f>
        <v>AOUT</v>
      </c>
      <c r="T713" s="252" t="e">
        <f>YEAR(#REF!)</f>
        <v>#REF!</v>
      </c>
      <c r="U7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3" s="292" t="s">
        <v>27</v>
      </c>
      <c r="W713" s="292" t="s">
        <v>27</v>
      </c>
      <c r="X713" s="333"/>
      <c r="Z713" s="190"/>
      <c r="AA713" s="190"/>
      <c r="GA713" s="68"/>
    </row>
    <row r="714" spans="1:183" s="67" customFormat="1" ht="87.9" customHeight="1" x14ac:dyDescent="0.35">
      <c r="A714" s="67" t="s">
        <v>2495</v>
      </c>
      <c r="B714" s="266" t="s">
        <v>351</v>
      </c>
      <c r="C714" s="405" t="s">
        <v>50</v>
      </c>
      <c r="D714" s="406" t="s">
        <v>51</v>
      </c>
      <c r="E714" s="14" t="s">
        <v>1222</v>
      </c>
      <c r="F714" s="12" t="s">
        <v>1223</v>
      </c>
      <c r="G714" s="250">
        <v>30453.1</v>
      </c>
      <c r="H714" s="250">
        <v>16533.550000000003</v>
      </c>
      <c r="I714" s="277">
        <v>0.50000030241539173</v>
      </c>
      <c r="J714" s="250">
        <v>7026.76</v>
      </c>
      <c r="K714" s="250">
        <v>1240.02</v>
      </c>
      <c r="L714" s="250">
        <v>0</v>
      </c>
      <c r="M714" s="250">
        <v>0</v>
      </c>
      <c r="N714" s="250">
        <v>8266.77</v>
      </c>
      <c r="O714" s="39">
        <v>43706</v>
      </c>
      <c r="P714" s="252" t="e">
        <f>YEAR(#REF!)</f>
        <v>#REF!</v>
      </c>
      <c r="Q7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4" s="252">
        <f>YEAR(O714)</f>
        <v>2019</v>
      </c>
      <c r="S714" s="252" t="str">
        <f>IF(MONTH(O714)=1,"JANVIER",IF(MONTH(O714)=2,"FEVRIER",IF(MONTH(O714)=3,"MARS",IF(MONTH(O714)=4,"AVRIL",IF(MONTH(O714)=5,"MAI",IF(MONTH(O714)=6,"JUIN",IF(MONTH(O714)=7,"JUILLET",IF(MONTH(O714)=8,"AOUT",IF(MONTH(O714)=9,"SEPTEMBRE",IF(MONTH(O714)=10,"OCTOBRE",IF(MONTH(4)=11,"NOVEMBRE",IF(MONTH(#REF!)=12,"DECEMBRE"))))))))))))</f>
        <v>AOUT</v>
      </c>
      <c r="T714" s="252" t="e">
        <f>YEAR(#REF!)</f>
        <v>#REF!</v>
      </c>
      <c r="U7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4" s="292" t="s">
        <v>27</v>
      </c>
      <c r="W714" s="292" t="s">
        <v>27</v>
      </c>
      <c r="X714" s="333"/>
      <c r="Z714" s="190"/>
      <c r="AA714" s="190"/>
      <c r="GA714" s="68"/>
    </row>
    <row r="715" spans="1:183" s="67" customFormat="1" ht="85.5" customHeight="1" x14ac:dyDescent="0.35">
      <c r="A715" s="67" t="s">
        <v>2495</v>
      </c>
      <c r="B715" s="266" t="s">
        <v>351</v>
      </c>
      <c r="C715" s="405" t="s">
        <v>50</v>
      </c>
      <c r="D715" s="406" t="s">
        <v>51</v>
      </c>
      <c r="E715" s="14" t="s">
        <v>1224</v>
      </c>
      <c r="F715" s="12" t="s">
        <v>363</v>
      </c>
      <c r="G715" s="250">
        <v>75604.350000000006</v>
      </c>
      <c r="H715" s="250">
        <f>J715+K715+L715+M715+N715</f>
        <v>19338</v>
      </c>
      <c r="I715" s="277">
        <f>(J715+K715+L715+M715)/H715</f>
        <v>0.65</v>
      </c>
      <c r="J715" s="250">
        <v>10684.24</v>
      </c>
      <c r="K715" s="250">
        <v>1885.46</v>
      </c>
      <c r="L715" s="250">
        <v>0</v>
      </c>
      <c r="M715" s="250">
        <v>0</v>
      </c>
      <c r="N715" s="250">
        <v>6768.3</v>
      </c>
      <c r="O715" s="39">
        <v>43742</v>
      </c>
      <c r="P715" s="252" t="e">
        <f>YEAR(#REF!)</f>
        <v>#REF!</v>
      </c>
      <c r="Q7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5" s="252">
        <f>YEAR(O715)</f>
        <v>2019</v>
      </c>
      <c r="S715" s="252" t="str">
        <f>IF(MONTH(O715)=1,"JANVIER",IF(MONTH(O715)=2,"FEVRIER",IF(MONTH(O715)=3,"MARS",IF(MONTH(O715)=4,"AVRIL",IF(MONTH(O715)=5,"MAI",IF(MONTH(O715)=6,"JUIN",IF(MONTH(O715)=7,"JUILLET",IF(MONTH(O715)=8,"AOUT",IF(MONTH(O715)=9,"SEPTEMBRE",IF(MONTH(O715)=10,"OCTOBRE",IF(MONTH(4)=11,"NOVEMBRE",IF(MONTH(#REF!)=12,"DECEMBRE"))))))))))))</f>
        <v>OCTOBRE</v>
      </c>
      <c r="T715" s="252" t="e">
        <f>YEAR(#REF!)</f>
        <v>#REF!</v>
      </c>
      <c r="U7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5" s="292" t="s">
        <v>27</v>
      </c>
      <c r="W715" s="292" t="s">
        <v>27</v>
      </c>
      <c r="X715" s="333"/>
      <c r="Y715" s="68"/>
      <c r="Z715" s="190"/>
      <c r="AA715" s="190"/>
      <c r="GA715" s="68"/>
    </row>
    <row r="716" spans="1:183" s="215" customFormat="1" ht="88.5" customHeight="1" x14ac:dyDescent="0.35">
      <c r="A716" s="67" t="s">
        <v>2495</v>
      </c>
      <c r="B716" s="266" t="s">
        <v>351</v>
      </c>
      <c r="C716" s="405" t="s">
        <v>50</v>
      </c>
      <c r="D716" s="406" t="s">
        <v>51</v>
      </c>
      <c r="E716" s="287" t="s">
        <v>1225</v>
      </c>
      <c r="F716" s="51" t="s">
        <v>537</v>
      </c>
      <c r="G716" s="37">
        <v>42542.86</v>
      </c>
      <c r="H716" s="37">
        <f>SUM(J716+K716+L716+M716+N716)</f>
        <v>16206.8</v>
      </c>
      <c r="I716" s="93">
        <f>(J716+K716+L716+M716)/H716</f>
        <v>0.50000000000000011</v>
      </c>
      <c r="J716" s="37">
        <v>6887.89</v>
      </c>
      <c r="K716" s="37">
        <v>1215.51</v>
      </c>
      <c r="L716" s="37">
        <v>0</v>
      </c>
      <c r="M716" s="37">
        <v>0</v>
      </c>
      <c r="N716" s="37">
        <v>8103.4</v>
      </c>
      <c r="O716" s="38">
        <v>43742</v>
      </c>
      <c r="P716" s="252" t="e">
        <f>YEAR(#REF!)</f>
        <v>#REF!</v>
      </c>
      <c r="Q7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6" s="252">
        <f>YEAR(O716)</f>
        <v>2019</v>
      </c>
      <c r="S716" s="252" t="str">
        <f>IF(MONTH(O716)=1,"JANVIER",IF(MONTH(O716)=2,"FEVRIER",IF(MONTH(O716)=3,"MARS",IF(MONTH(O716)=4,"AVRIL",IF(MONTH(O716)=5,"MAI",IF(MONTH(O716)=6,"JUIN",IF(MONTH(O716)=7,"JUILLET",IF(MONTH(O716)=8,"AOUT",IF(MONTH(O716)=9,"SEPTEMBRE",IF(MONTH(O716)=10,"OCTOBRE",IF(MONTH(4)=11,"NOVEMBRE",IF(MONTH(#REF!)=12,"DECEMBRE"))))))))))))</f>
        <v>OCTOBRE</v>
      </c>
      <c r="T716" s="252" t="e">
        <f>YEAR(#REF!)</f>
        <v>#REF!</v>
      </c>
      <c r="U7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6" s="292" t="s">
        <v>27</v>
      </c>
      <c r="W716" s="292" t="s">
        <v>27</v>
      </c>
      <c r="X716" s="333"/>
      <c r="Y716" s="68"/>
      <c r="Z716" s="190"/>
      <c r="AA716" s="190"/>
      <c r="GA716" s="204"/>
    </row>
    <row r="717" spans="1:183" s="67" customFormat="1" ht="98.15" customHeight="1" x14ac:dyDescent="0.35">
      <c r="A717" s="67" t="s">
        <v>2495</v>
      </c>
      <c r="B717" s="266" t="s">
        <v>351</v>
      </c>
      <c r="C717" s="405" t="s">
        <v>50</v>
      </c>
      <c r="D717" s="406" t="s">
        <v>51</v>
      </c>
      <c r="E717" s="14" t="s">
        <v>1226</v>
      </c>
      <c r="F717" s="21" t="s">
        <v>530</v>
      </c>
      <c r="G717" s="15">
        <v>30583.8</v>
      </c>
      <c r="H717" s="37">
        <f>SUM(J717+K717+L717+M717+N717)</f>
        <v>3136.8</v>
      </c>
      <c r="I717" s="93">
        <f>(J717+K717+L717+M717)/H717</f>
        <v>0.5</v>
      </c>
      <c r="J717" s="37">
        <v>1333.14</v>
      </c>
      <c r="K717" s="37">
        <v>235.26</v>
      </c>
      <c r="L717" s="37">
        <v>0</v>
      </c>
      <c r="M717" s="37">
        <v>0</v>
      </c>
      <c r="N717" s="37">
        <v>1568.4</v>
      </c>
      <c r="O717" s="38">
        <v>43851</v>
      </c>
      <c r="P717" s="252" t="e">
        <f>YEAR(#REF!)</f>
        <v>#REF!</v>
      </c>
      <c r="Q7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7" s="252">
        <f>YEAR(O717)</f>
        <v>2020</v>
      </c>
      <c r="S717" s="252" t="str">
        <f>IF(MONTH(O717)=1,"JANVIER",IF(MONTH(O717)=2,"FEVRIER",IF(MONTH(O717)=3,"MARS",IF(MONTH(O717)=4,"AVRIL",IF(MONTH(O717)=5,"MAI",IF(MONTH(O717)=6,"JUIN",IF(MONTH(O717)=7,"JUILLET",IF(MONTH(O717)=8,"AOUT",IF(MONTH(O717)=9,"SEPTEMBRE",IF(MONTH(O717)=10,"OCTOBRE",IF(MONTH(4)=11,"NOVEMBRE",IF(MONTH(#REF!)=12,"DECEMBRE"))))))))))))</f>
        <v>JANVIER</v>
      </c>
      <c r="T717" s="252" t="e">
        <f>YEAR(#REF!)</f>
        <v>#REF!</v>
      </c>
      <c r="U7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7" s="292" t="s">
        <v>27</v>
      </c>
      <c r="W717" s="292" t="s">
        <v>27</v>
      </c>
      <c r="X717" s="333"/>
      <c r="Y717" s="68"/>
      <c r="Z717" s="190"/>
      <c r="AA717" s="190"/>
      <c r="GA717" s="68"/>
    </row>
    <row r="718" spans="1:183" s="67" customFormat="1" ht="92.4" customHeight="1" x14ac:dyDescent="0.35">
      <c r="A718" s="67" t="s">
        <v>2495</v>
      </c>
      <c r="B718" s="266" t="s">
        <v>351</v>
      </c>
      <c r="C718" s="405" t="s">
        <v>50</v>
      </c>
      <c r="D718" s="406" t="s">
        <v>51</v>
      </c>
      <c r="E718" s="14" t="s">
        <v>1227</v>
      </c>
      <c r="F718" s="12" t="s">
        <v>359</v>
      </c>
      <c r="G718" s="250">
        <v>93123.75</v>
      </c>
      <c r="H718" s="250">
        <v>69009.600000000006</v>
      </c>
      <c r="I718" s="277">
        <v>0.5</v>
      </c>
      <c r="J718" s="250">
        <v>29329.08</v>
      </c>
      <c r="K718" s="250">
        <v>5175.72</v>
      </c>
      <c r="L718" s="250">
        <v>0</v>
      </c>
      <c r="M718" s="250">
        <v>0</v>
      </c>
      <c r="N718" s="250">
        <v>34504.800000000003</v>
      </c>
      <c r="O718" s="39">
        <v>43706</v>
      </c>
      <c r="P718" s="252" t="e">
        <f>YEAR(#REF!)</f>
        <v>#REF!</v>
      </c>
      <c r="Q7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8" s="252">
        <f>YEAR(O718)</f>
        <v>2019</v>
      </c>
      <c r="S718" s="252" t="str">
        <f>IF(MONTH(O718)=1,"JANVIER",IF(MONTH(O718)=2,"FEVRIER",IF(MONTH(O718)=3,"MARS",IF(MONTH(O718)=4,"AVRIL",IF(MONTH(O718)=5,"MAI",IF(MONTH(O718)=6,"JUIN",IF(MONTH(O718)=7,"JUILLET",IF(MONTH(O718)=8,"AOUT",IF(MONTH(O718)=9,"SEPTEMBRE",IF(MONTH(O718)=10,"OCTOBRE",IF(MONTH(4)=11,"NOVEMBRE",IF(MONTH(#REF!)=12,"DECEMBRE"))))))))))))</f>
        <v>AOUT</v>
      </c>
      <c r="T718" s="252" t="e">
        <f>YEAR(#REF!)</f>
        <v>#REF!</v>
      </c>
      <c r="U7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8" s="292" t="s">
        <v>27</v>
      </c>
      <c r="W718" s="292" t="s">
        <v>27</v>
      </c>
      <c r="X718" s="333"/>
      <c r="Z718" s="190"/>
      <c r="AA718" s="190"/>
      <c r="GA718" s="68"/>
    </row>
    <row r="719" spans="1:183" s="67" customFormat="1" ht="87" customHeight="1" x14ac:dyDescent="0.35">
      <c r="A719" s="67" t="s">
        <v>2495</v>
      </c>
      <c r="B719" s="266" t="s">
        <v>351</v>
      </c>
      <c r="C719" s="405" t="s">
        <v>50</v>
      </c>
      <c r="D719" s="406" t="s">
        <v>51</v>
      </c>
      <c r="E719" s="261" t="s">
        <v>1228</v>
      </c>
      <c r="F719" s="25" t="s">
        <v>1229</v>
      </c>
      <c r="G719" s="365">
        <v>37752</v>
      </c>
      <c r="H719" s="250">
        <v>37752</v>
      </c>
      <c r="I719" s="277">
        <v>0.65</v>
      </c>
      <c r="J719" s="250">
        <v>20857.98</v>
      </c>
      <c r="K719" s="250">
        <v>3680.82</v>
      </c>
      <c r="L719" s="250">
        <v>0</v>
      </c>
      <c r="M719" s="250">
        <v>0</v>
      </c>
      <c r="N719" s="250">
        <v>13213.2</v>
      </c>
      <c r="O719" s="11">
        <v>43606</v>
      </c>
      <c r="P719" s="252" t="e">
        <f>YEAR(#REF!)</f>
        <v>#REF!</v>
      </c>
      <c r="Q7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19" s="252">
        <f>YEAR(O719)</f>
        <v>2019</v>
      </c>
      <c r="S719" s="252" t="str">
        <f>IF(MONTH(O719)=1,"JANVIER",IF(MONTH(O719)=2,"FEVRIER",IF(MONTH(O719)=3,"MARS",IF(MONTH(O719)=4,"AVRIL",IF(MONTH(O719)=5,"MAI",IF(MONTH(O719)=6,"JUIN",IF(MONTH(O719)=7,"JUILLET",IF(MONTH(O719)=8,"AOUT",IF(MONTH(O719)=9,"SEPTEMBRE",IF(MONTH(O719)=10,"OCTOBRE",IF(MONTH(4)=11,"NOVEMBRE",IF(MONTH(#REF!)=12,"DECEMBRE"))))))))))))</f>
        <v>MAI</v>
      </c>
      <c r="T719" s="252" t="e">
        <f>YEAR(#REF!)</f>
        <v>#REF!</v>
      </c>
      <c r="U7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19" s="292" t="s">
        <v>27</v>
      </c>
      <c r="W719" s="292" t="s">
        <v>27</v>
      </c>
      <c r="X719" s="25"/>
      <c r="Y719" s="410"/>
      <c r="Z719" s="190"/>
      <c r="AA719" s="190"/>
      <c r="GA719" s="68"/>
    </row>
    <row r="720" spans="1:183" s="67" customFormat="1" ht="48.65" customHeight="1" x14ac:dyDescent="0.35">
      <c r="A720" s="67" t="s">
        <v>2495</v>
      </c>
      <c r="B720" s="266" t="s">
        <v>351</v>
      </c>
      <c r="C720" s="405" t="s">
        <v>50</v>
      </c>
      <c r="D720" s="406" t="s">
        <v>51</v>
      </c>
      <c r="E720" s="14" t="s">
        <v>1230</v>
      </c>
      <c r="F720" s="12" t="s">
        <v>1231</v>
      </c>
      <c r="G720" s="365">
        <v>9360</v>
      </c>
      <c r="H720" s="250">
        <v>7100</v>
      </c>
      <c r="I720" s="277">
        <v>0.65704225352112677</v>
      </c>
      <c r="J720" s="250">
        <v>3965.25</v>
      </c>
      <c r="K720" s="250">
        <v>699.75</v>
      </c>
      <c r="L720" s="250">
        <v>0</v>
      </c>
      <c r="M720" s="250">
        <v>0</v>
      </c>
      <c r="N720" s="250">
        <v>2435</v>
      </c>
      <c r="O720" s="11">
        <v>43606</v>
      </c>
      <c r="P720" s="252" t="e">
        <f>YEAR(#REF!)</f>
        <v>#REF!</v>
      </c>
      <c r="Q7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0" s="252">
        <f>YEAR(O720)</f>
        <v>2019</v>
      </c>
      <c r="S720" s="252" t="str">
        <f>IF(MONTH(O720)=1,"JANVIER",IF(MONTH(O720)=2,"FEVRIER",IF(MONTH(O720)=3,"MARS",IF(MONTH(O720)=4,"AVRIL",IF(MONTH(O720)=5,"MAI",IF(MONTH(O720)=6,"JUIN",IF(MONTH(O720)=7,"JUILLET",IF(MONTH(O720)=8,"AOUT",IF(MONTH(O720)=9,"SEPTEMBRE",IF(MONTH(O720)=10,"OCTOBRE",IF(MONTH(4)=11,"NOVEMBRE",IF(MONTH(#REF!)=12,"DECEMBRE"))))))))))))</f>
        <v>MAI</v>
      </c>
      <c r="T720" s="252" t="e">
        <f>YEAR(#REF!)</f>
        <v>#REF!</v>
      </c>
      <c r="U7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0" s="292" t="s">
        <v>27</v>
      </c>
      <c r="W720" s="292" t="s">
        <v>27</v>
      </c>
      <c r="X720" s="25"/>
      <c r="Y720" s="491"/>
      <c r="Z720" s="190"/>
      <c r="AA720" s="190"/>
      <c r="GA720" s="68"/>
    </row>
    <row r="721" spans="1:183" s="67" customFormat="1" ht="84.9" customHeight="1" x14ac:dyDescent="0.35">
      <c r="A721" s="67" t="s">
        <v>2495</v>
      </c>
      <c r="B721" s="266" t="s">
        <v>351</v>
      </c>
      <c r="C721" s="405" t="s">
        <v>50</v>
      </c>
      <c r="D721" s="406" t="s">
        <v>51</v>
      </c>
      <c r="E721" s="14" t="s">
        <v>1232</v>
      </c>
      <c r="F721" s="12" t="s">
        <v>486</v>
      </c>
      <c r="G721" s="250">
        <v>48816.45</v>
      </c>
      <c r="H721" s="250">
        <v>48816.450000000004</v>
      </c>
      <c r="I721" s="277">
        <v>0.50000010242449011</v>
      </c>
      <c r="J721" s="250">
        <v>20746.990000000002</v>
      </c>
      <c r="K721" s="250">
        <v>3661.24</v>
      </c>
      <c r="L721" s="250">
        <v>0</v>
      </c>
      <c r="M721" s="250">
        <v>0</v>
      </c>
      <c r="N721" s="250">
        <v>24408.22</v>
      </c>
      <c r="O721" s="39">
        <v>43706</v>
      </c>
      <c r="P721" s="252" t="e">
        <f>YEAR(#REF!)</f>
        <v>#REF!</v>
      </c>
      <c r="Q7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1" s="252">
        <f>YEAR(O721)</f>
        <v>2019</v>
      </c>
      <c r="S721" s="252" t="str">
        <f>IF(MONTH(O721)=1,"JANVIER",IF(MONTH(O721)=2,"FEVRIER",IF(MONTH(O721)=3,"MARS",IF(MONTH(O721)=4,"AVRIL",IF(MONTH(O721)=5,"MAI",IF(MONTH(O721)=6,"JUIN",IF(MONTH(O721)=7,"JUILLET",IF(MONTH(O721)=8,"AOUT",IF(MONTH(O721)=9,"SEPTEMBRE",IF(MONTH(O721)=10,"OCTOBRE",IF(MONTH(4)=11,"NOVEMBRE",IF(MONTH(#REF!)=12,"DECEMBRE"))))))))))))</f>
        <v>AOUT</v>
      </c>
      <c r="T721" s="252" t="e">
        <f>YEAR(#REF!)</f>
        <v>#REF!</v>
      </c>
      <c r="U7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1" s="292" t="s">
        <v>27</v>
      </c>
      <c r="W721" s="292" t="s">
        <v>27</v>
      </c>
      <c r="X721" s="333"/>
      <c r="Y721" s="333"/>
      <c r="Z721" s="190"/>
      <c r="AA721" s="190"/>
      <c r="GA721" s="68"/>
    </row>
    <row r="722" spans="1:183" s="67" customFormat="1" ht="84.9" customHeight="1" x14ac:dyDescent="0.35">
      <c r="A722" s="67" t="s">
        <v>2495</v>
      </c>
      <c r="B722" s="266" t="s">
        <v>351</v>
      </c>
      <c r="C722" s="405" t="s">
        <v>50</v>
      </c>
      <c r="D722" s="406" t="s">
        <v>51</v>
      </c>
      <c r="E722" s="14" t="s">
        <v>1233</v>
      </c>
      <c r="F722" s="12" t="s">
        <v>1234</v>
      </c>
      <c r="G722" s="250">
        <v>111356.4</v>
      </c>
      <c r="H722" s="250">
        <f>J722+K722+L722+M722+N722</f>
        <v>12677.900000000001</v>
      </c>
      <c r="I722" s="277">
        <f>(J722+K722+L722+M722)/H722</f>
        <v>0.5</v>
      </c>
      <c r="J722" s="250">
        <v>5388.1</v>
      </c>
      <c r="K722" s="250">
        <v>0</v>
      </c>
      <c r="L722" s="250">
        <v>950.85</v>
      </c>
      <c r="M722" s="250">
        <v>0</v>
      </c>
      <c r="N722" s="250">
        <v>6338.95</v>
      </c>
      <c r="O722" s="39">
        <v>43742</v>
      </c>
      <c r="P722" s="252" t="e">
        <f>YEAR(#REF!)</f>
        <v>#REF!</v>
      </c>
      <c r="Q7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2" s="252">
        <f>YEAR(O722)</f>
        <v>2019</v>
      </c>
      <c r="S722" s="252" t="str">
        <f>IF(MONTH(O722)=1,"JANVIER",IF(MONTH(O722)=2,"FEVRIER",IF(MONTH(O722)=3,"MARS",IF(MONTH(O722)=4,"AVRIL",IF(MONTH(O722)=5,"MAI",IF(MONTH(O722)=6,"JUIN",IF(MONTH(O722)=7,"JUILLET",IF(MONTH(O722)=8,"AOUT",IF(MONTH(O722)=9,"SEPTEMBRE",IF(MONTH(O722)=10,"OCTOBRE",IF(MONTH(4)=11,"NOVEMBRE",IF(MONTH(#REF!)=12,"DECEMBRE"))))))))))))</f>
        <v>OCTOBRE</v>
      </c>
      <c r="T722" s="252" t="e">
        <f>YEAR(#REF!)</f>
        <v>#REF!</v>
      </c>
      <c r="U7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2" s="292" t="s">
        <v>27</v>
      </c>
      <c r="W722" s="292" t="s">
        <v>27</v>
      </c>
      <c r="X722" s="333"/>
      <c r="Y722" s="333"/>
      <c r="Z722" s="190"/>
      <c r="AA722" s="190"/>
      <c r="GA722" s="68"/>
    </row>
    <row r="723" spans="1:183" s="67" customFormat="1" ht="48.65" customHeight="1" x14ac:dyDescent="0.35">
      <c r="A723" s="67" t="s">
        <v>2495</v>
      </c>
      <c r="B723" s="266" t="s">
        <v>351</v>
      </c>
      <c r="C723" s="405" t="s">
        <v>50</v>
      </c>
      <c r="D723" s="406" t="s">
        <v>51</v>
      </c>
      <c r="E723" s="261" t="s">
        <v>1235</v>
      </c>
      <c r="F723" s="25" t="s">
        <v>586</v>
      </c>
      <c r="G723" s="250">
        <v>128200</v>
      </c>
      <c r="H723" s="250">
        <v>46700</v>
      </c>
      <c r="I723" s="277">
        <v>0.6510706638115632</v>
      </c>
      <c r="J723" s="250">
        <v>25844.25</v>
      </c>
      <c r="K723" s="250">
        <v>4560.75</v>
      </c>
      <c r="L723" s="250">
        <v>0</v>
      </c>
      <c r="M723" s="250">
        <v>0</v>
      </c>
      <c r="N723" s="250">
        <v>16295</v>
      </c>
      <c r="O723" s="11">
        <v>43641</v>
      </c>
      <c r="P723" s="252" t="e">
        <f>YEAR(#REF!)</f>
        <v>#REF!</v>
      </c>
      <c r="Q7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3" s="252">
        <f>YEAR(O723)</f>
        <v>2019</v>
      </c>
      <c r="S723" s="252" t="str">
        <f>IF(MONTH(O723)=1,"JANVIER",IF(MONTH(O723)=2,"FEVRIER",IF(MONTH(O723)=3,"MARS",IF(MONTH(O723)=4,"AVRIL",IF(MONTH(O723)=5,"MAI",IF(MONTH(O723)=6,"JUIN",IF(MONTH(O723)=7,"JUILLET",IF(MONTH(O723)=8,"AOUT",IF(MONTH(O723)=9,"SEPTEMBRE",IF(MONTH(O723)=10,"OCTOBRE",IF(MONTH(4)=11,"NOVEMBRE",IF(MONTH(#REF!)=12,"DECEMBRE"))))))))))))</f>
        <v>JUIN</v>
      </c>
      <c r="T723" s="252" t="e">
        <f>YEAR(#REF!)</f>
        <v>#REF!</v>
      </c>
      <c r="U7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3" s="292" t="s">
        <v>27</v>
      </c>
      <c r="W723" s="292" t="s">
        <v>27</v>
      </c>
      <c r="X723" s="25"/>
      <c r="Y723" s="460"/>
      <c r="Z723" s="190"/>
      <c r="AA723" s="190"/>
      <c r="GA723" s="68"/>
    </row>
    <row r="724" spans="1:183" s="67" customFormat="1" ht="84.9" customHeight="1" x14ac:dyDescent="0.35">
      <c r="A724" s="67" t="s">
        <v>2495</v>
      </c>
      <c r="B724" s="266" t="s">
        <v>351</v>
      </c>
      <c r="C724" s="405" t="s">
        <v>50</v>
      </c>
      <c r="D724" s="406" t="s">
        <v>51</v>
      </c>
      <c r="E724" s="14" t="s">
        <v>1236</v>
      </c>
      <c r="F724" s="12" t="s">
        <v>695</v>
      </c>
      <c r="G724" s="250">
        <v>68748.2</v>
      </c>
      <c r="H724" s="250">
        <f>J724+K724+L724+M724+N724</f>
        <v>29864.95</v>
      </c>
      <c r="I724" s="277">
        <f>(J724+K724+L724+M724)/H724</f>
        <v>0.4999998325796628</v>
      </c>
      <c r="J724" s="250">
        <v>12692.59</v>
      </c>
      <c r="K724" s="250">
        <v>2239.88</v>
      </c>
      <c r="L724" s="250">
        <v>0</v>
      </c>
      <c r="M724" s="250">
        <v>0</v>
      </c>
      <c r="N724" s="250">
        <v>14932.48</v>
      </c>
      <c r="O724" s="39">
        <v>43742</v>
      </c>
      <c r="P724" s="252" t="e">
        <f>YEAR(#REF!)</f>
        <v>#REF!</v>
      </c>
      <c r="Q7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4" s="252">
        <f>YEAR(O724)</f>
        <v>2019</v>
      </c>
      <c r="S724" s="252" t="str">
        <f>IF(MONTH(O724)=1,"JANVIER",IF(MONTH(O724)=2,"FEVRIER",IF(MONTH(O724)=3,"MARS",IF(MONTH(O724)=4,"AVRIL",IF(MONTH(O724)=5,"MAI",IF(MONTH(O724)=6,"JUIN",IF(MONTH(O724)=7,"JUILLET",IF(MONTH(O724)=8,"AOUT",IF(MONTH(O724)=9,"SEPTEMBRE",IF(MONTH(O724)=10,"OCTOBRE",IF(MONTH(4)=11,"NOVEMBRE",IF(MONTH(#REF!)=12,"DECEMBRE"))))))))))))</f>
        <v>OCTOBRE</v>
      </c>
      <c r="T724" s="252" t="e">
        <f>YEAR(#REF!)</f>
        <v>#REF!</v>
      </c>
      <c r="U7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4" s="292" t="s">
        <v>27</v>
      </c>
      <c r="W724" s="292" t="s">
        <v>27</v>
      </c>
      <c r="X724" s="333"/>
      <c r="Y724" s="333"/>
      <c r="Z724" s="190"/>
      <c r="AA724" s="190"/>
      <c r="GA724" s="68"/>
    </row>
    <row r="725" spans="1:183" s="67" customFormat="1" ht="108" customHeight="1" x14ac:dyDescent="0.35">
      <c r="A725" s="67" t="s">
        <v>2495</v>
      </c>
      <c r="B725" s="266" t="s">
        <v>351</v>
      </c>
      <c r="C725" s="405" t="s">
        <v>50</v>
      </c>
      <c r="D725" s="406" t="s">
        <v>51</v>
      </c>
      <c r="E725" s="14" t="s">
        <v>1237</v>
      </c>
      <c r="F725" s="12" t="s">
        <v>1238</v>
      </c>
      <c r="G725" s="250">
        <v>30165</v>
      </c>
      <c r="H725" s="250">
        <v>30115</v>
      </c>
      <c r="I725" s="277">
        <v>0.68918313132990205</v>
      </c>
      <c r="J725" s="250">
        <v>17641.53</v>
      </c>
      <c r="K725" s="250">
        <v>3113.22</v>
      </c>
      <c r="L725" s="250">
        <v>0</v>
      </c>
      <c r="M725" s="250">
        <v>0</v>
      </c>
      <c r="N725" s="250">
        <v>9360.25</v>
      </c>
      <c r="O725" s="39">
        <v>43706</v>
      </c>
      <c r="P725" s="252" t="e">
        <f>YEAR(#REF!)</f>
        <v>#REF!</v>
      </c>
      <c r="Q7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5" s="252">
        <f>YEAR(O725)</f>
        <v>2019</v>
      </c>
      <c r="S725" s="252" t="str">
        <f>IF(MONTH(O725)=1,"JANVIER",IF(MONTH(O725)=2,"FEVRIER",IF(MONTH(O725)=3,"MARS",IF(MONTH(O725)=4,"AVRIL",IF(MONTH(O725)=5,"MAI",IF(MONTH(O725)=6,"JUIN",IF(MONTH(O725)=7,"JUILLET",IF(MONTH(O725)=8,"AOUT",IF(MONTH(O725)=9,"SEPTEMBRE",IF(MONTH(O725)=10,"OCTOBRE",IF(MONTH(4)=11,"NOVEMBRE",IF(MONTH(#REF!)=12,"DECEMBRE"))))))))))))</f>
        <v>AOUT</v>
      </c>
      <c r="T725" s="252" t="e">
        <f>YEAR(#REF!)</f>
        <v>#REF!</v>
      </c>
      <c r="U7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5" s="292" t="s">
        <v>27</v>
      </c>
      <c r="W725" s="292" t="s">
        <v>27</v>
      </c>
      <c r="X725" s="333"/>
      <c r="Y725" s="333"/>
      <c r="Z725" s="190"/>
      <c r="AA725" s="190"/>
      <c r="GA725" s="68"/>
    </row>
    <row r="726" spans="1:183" s="67" customFormat="1" ht="94.5" customHeight="1" x14ac:dyDescent="0.35">
      <c r="A726" s="67" t="s">
        <v>2495</v>
      </c>
      <c r="B726" s="266" t="s">
        <v>351</v>
      </c>
      <c r="C726" s="405" t="s">
        <v>50</v>
      </c>
      <c r="D726" s="406" t="s">
        <v>51</v>
      </c>
      <c r="E726" s="14" t="s">
        <v>1239</v>
      </c>
      <c r="F726" s="12" t="s">
        <v>479</v>
      </c>
      <c r="G726" s="250">
        <v>99070.6</v>
      </c>
      <c r="H726" s="250">
        <v>73910.850000000006</v>
      </c>
      <c r="I726" s="277">
        <v>0.50000006764906635</v>
      </c>
      <c r="J726" s="250">
        <v>31412.11</v>
      </c>
      <c r="K726" s="250">
        <v>5543.32</v>
      </c>
      <c r="L726" s="250">
        <v>0</v>
      </c>
      <c r="M726" s="250">
        <v>0</v>
      </c>
      <c r="N726" s="250">
        <v>36955.42</v>
      </c>
      <c r="O726" s="39">
        <v>43706</v>
      </c>
      <c r="P726" s="252" t="e">
        <f>YEAR(#REF!)</f>
        <v>#REF!</v>
      </c>
      <c r="Q7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6" s="252">
        <f>YEAR(O726)</f>
        <v>2019</v>
      </c>
      <c r="S726" s="252" t="str">
        <f>IF(MONTH(O726)=1,"JANVIER",IF(MONTH(O726)=2,"FEVRIER",IF(MONTH(O726)=3,"MARS",IF(MONTH(O726)=4,"AVRIL",IF(MONTH(O726)=5,"MAI",IF(MONTH(O726)=6,"JUIN",IF(MONTH(O726)=7,"JUILLET",IF(MONTH(O726)=8,"AOUT",IF(MONTH(O726)=9,"SEPTEMBRE",IF(MONTH(O726)=10,"OCTOBRE",IF(MONTH(4)=11,"NOVEMBRE",IF(MONTH(#REF!)=12,"DECEMBRE"))))))))))))</f>
        <v>AOUT</v>
      </c>
      <c r="T726" s="252" t="e">
        <f>YEAR(#REF!)</f>
        <v>#REF!</v>
      </c>
      <c r="U7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6" s="292" t="s">
        <v>27</v>
      </c>
      <c r="W726" s="292" t="s">
        <v>27</v>
      </c>
      <c r="X726" s="333"/>
      <c r="Y726" s="333"/>
      <c r="Z726" s="190"/>
      <c r="AA726" s="190"/>
      <c r="GA726" s="68"/>
    </row>
    <row r="727" spans="1:183" s="67" customFormat="1" ht="99" customHeight="1" x14ac:dyDescent="0.35">
      <c r="A727" s="67" t="s">
        <v>2495</v>
      </c>
      <c r="B727" s="266" t="s">
        <v>351</v>
      </c>
      <c r="C727" s="405" t="s">
        <v>50</v>
      </c>
      <c r="D727" s="406" t="s">
        <v>51</v>
      </c>
      <c r="E727" s="339" t="s">
        <v>1240</v>
      </c>
      <c r="F727" s="21" t="s">
        <v>475</v>
      </c>
      <c r="G727" s="26">
        <v>68290.75</v>
      </c>
      <c r="H727" s="15">
        <v>25943.949999999997</v>
      </c>
      <c r="I727" s="492">
        <v>0.50000019272315899</v>
      </c>
      <c r="J727" s="264">
        <v>11026.18</v>
      </c>
      <c r="K727" s="264">
        <v>1945.8</v>
      </c>
      <c r="L727" s="264">
        <v>0</v>
      </c>
      <c r="M727" s="15">
        <v>0</v>
      </c>
      <c r="N727" s="264">
        <v>12971.97</v>
      </c>
      <c r="O727" s="39">
        <v>43678</v>
      </c>
      <c r="P727" s="252" t="e">
        <f>YEAR(#REF!)</f>
        <v>#REF!</v>
      </c>
      <c r="Q7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7" s="252">
        <f>YEAR(O727)</f>
        <v>2019</v>
      </c>
      <c r="S727" s="252" t="str">
        <f>IF(MONTH(O727)=1,"JANVIER",IF(MONTH(O727)=2,"FEVRIER",IF(MONTH(O727)=3,"MARS",IF(MONTH(O727)=4,"AVRIL",IF(MONTH(O727)=5,"MAI",IF(MONTH(O727)=6,"JUIN",IF(MONTH(O727)=7,"JUILLET",IF(MONTH(O727)=8,"AOUT",IF(MONTH(O727)=9,"SEPTEMBRE",IF(MONTH(O727)=10,"OCTOBRE",IF(MONTH(4)=11,"NOVEMBRE",IF(MONTH(#REF!)=12,"DECEMBRE"))))))))))))</f>
        <v>AOUT</v>
      </c>
      <c r="T727" s="252" t="e">
        <f>YEAR(#REF!)</f>
        <v>#REF!</v>
      </c>
      <c r="U7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7" s="292" t="s">
        <v>27</v>
      </c>
      <c r="W727" s="292" t="s">
        <v>27</v>
      </c>
      <c r="X727" s="25"/>
      <c r="Y727" s="333"/>
      <c r="Z727" s="190"/>
      <c r="AA727" s="190"/>
      <c r="GA727" s="68"/>
    </row>
    <row r="728" spans="1:183" s="67" customFormat="1" ht="96.65" customHeight="1" x14ac:dyDescent="0.35">
      <c r="A728" s="67" t="s">
        <v>2495</v>
      </c>
      <c r="B728" s="266" t="s">
        <v>351</v>
      </c>
      <c r="C728" s="405" t="s">
        <v>50</v>
      </c>
      <c r="D728" s="406" t="s">
        <v>51</v>
      </c>
      <c r="E728" s="14" t="s">
        <v>1241</v>
      </c>
      <c r="F728" s="12" t="s">
        <v>601</v>
      </c>
      <c r="G728" s="15">
        <v>139326.20000000001</v>
      </c>
      <c r="H728" s="37">
        <f>J728+K728+L728+M728+N728</f>
        <v>43849.85</v>
      </c>
      <c r="I728" s="93">
        <f t="shared" ref="I728:I791" si="10">(J728+K728+L728+M728)/H728</f>
        <v>0.49999988597452438</v>
      </c>
      <c r="J728" s="15">
        <v>18636.18</v>
      </c>
      <c r="K728" s="15">
        <v>3288.74</v>
      </c>
      <c r="L728" s="15">
        <v>0</v>
      </c>
      <c r="M728" s="15">
        <v>0</v>
      </c>
      <c r="N728" s="15">
        <v>21924.93</v>
      </c>
      <c r="O728" s="38">
        <v>43902</v>
      </c>
      <c r="P728" s="252" t="e">
        <f>YEAR(#REF!)</f>
        <v>#REF!</v>
      </c>
      <c r="Q7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8" s="252">
        <f>YEAR(O728)</f>
        <v>2020</v>
      </c>
      <c r="S728" s="252" t="str">
        <f>IF(MONTH(O728)=1,"JANVIER",IF(MONTH(O728)=2,"FEVRIER",IF(MONTH(O728)=3,"MARS",IF(MONTH(O728)=4,"AVRIL",IF(MONTH(O728)=5,"MAI",IF(MONTH(O728)=6,"JUIN",IF(MONTH(O728)=7,"JUILLET",IF(MONTH(O728)=8,"AOUT",IF(MONTH(O728)=9,"SEPTEMBRE",IF(MONTH(O728)=10,"OCTOBRE",IF(MONTH(4)=11,"NOVEMBRE",IF(MONTH(#REF!)=12,"DECEMBRE"))))))))))))</f>
        <v>MARS</v>
      </c>
      <c r="T728" s="252" t="e">
        <f>YEAR(#REF!)</f>
        <v>#REF!</v>
      </c>
      <c r="U7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8" s="292" t="s">
        <v>27</v>
      </c>
      <c r="W728" s="292" t="s">
        <v>27</v>
      </c>
      <c r="X728" s="333"/>
      <c r="Y728" s="68"/>
      <c r="Z728" s="190"/>
      <c r="AA728" s="190"/>
      <c r="GA728" s="68"/>
    </row>
    <row r="729" spans="1:183" s="67" customFormat="1" ht="104.4" customHeight="1" x14ac:dyDescent="0.35">
      <c r="A729" s="67" t="s">
        <v>2495</v>
      </c>
      <c r="B729" s="266" t="s">
        <v>351</v>
      </c>
      <c r="C729" s="405" t="s">
        <v>50</v>
      </c>
      <c r="D729" s="406" t="s">
        <v>51</v>
      </c>
      <c r="E729" s="14" t="s">
        <v>1242</v>
      </c>
      <c r="F729" s="12" t="s">
        <v>1243</v>
      </c>
      <c r="G729" s="15">
        <v>27890</v>
      </c>
      <c r="H729" s="37">
        <f>J729+K729+L729+M729+N729</f>
        <v>27527</v>
      </c>
      <c r="I729" s="93">
        <f t="shared" si="10"/>
        <v>0.65181639844516293</v>
      </c>
      <c r="J729" s="15">
        <v>15251.16</v>
      </c>
      <c r="K729" s="15">
        <v>2691.39</v>
      </c>
      <c r="L729" s="15">
        <v>0</v>
      </c>
      <c r="M729" s="15">
        <v>0</v>
      </c>
      <c r="N729" s="15">
        <v>9584.4500000000007</v>
      </c>
      <c r="O729" s="38">
        <v>43902</v>
      </c>
      <c r="P729" s="252" t="e">
        <f>YEAR(#REF!)</f>
        <v>#REF!</v>
      </c>
      <c r="Q7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29" s="252">
        <f>YEAR(O729)</f>
        <v>2020</v>
      </c>
      <c r="S729" s="252" t="str">
        <f>IF(MONTH(O729)=1,"JANVIER",IF(MONTH(O729)=2,"FEVRIER",IF(MONTH(O729)=3,"MARS",IF(MONTH(O729)=4,"AVRIL",IF(MONTH(O729)=5,"MAI",IF(MONTH(O729)=6,"JUIN",IF(MONTH(O729)=7,"JUILLET",IF(MONTH(O729)=8,"AOUT",IF(MONTH(O729)=9,"SEPTEMBRE",IF(MONTH(O729)=10,"OCTOBRE",IF(MONTH(4)=11,"NOVEMBRE",IF(MONTH(#REF!)=12,"DECEMBRE"))))))))))))</f>
        <v>MARS</v>
      </c>
      <c r="T729" s="252" t="e">
        <f>YEAR(#REF!)</f>
        <v>#REF!</v>
      </c>
      <c r="U7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29" s="292" t="s">
        <v>27</v>
      </c>
      <c r="W729" s="292" t="s">
        <v>27</v>
      </c>
      <c r="X729" s="333"/>
      <c r="Y729" s="68"/>
      <c r="Z729" s="190"/>
      <c r="AA729" s="190"/>
      <c r="GA729" s="68"/>
    </row>
    <row r="730" spans="1:183" s="215" customFormat="1" ht="83.15" customHeight="1" x14ac:dyDescent="0.35">
      <c r="A730" s="67" t="s">
        <v>2495</v>
      </c>
      <c r="B730" s="266" t="s">
        <v>351</v>
      </c>
      <c r="C730" s="405" t="s">
        <v>50</v>
      </c>
      <c r="D730" s="406" t="s">
        <v>51</v>
      </c>
      <c r="E730" s="14" t="s">
        <v>1244</v>
      </c>
      <c r="F730" s="12" t="s">
        <v>1245</v>
      </c>
      <c r="G730" s="290">
        <v>75021.8</v>
      </c>
      <c r="H730" s="290">
        <f>J730+K730+L730+M730+N730</f>
        <v>18951.5</v>
      </c>
      <c r="I730" s="93">
        <f t="shared" si="10"/>
        <v>0.5</v>
      </c>
      <c r="J730" s="290">
        <v>8054.38</v>
      </c>
      <c r="K730" s="290">
        <v>1421.37</v>
      </c>
      <c r="L730" s="290">
        <v>0</v>
      </c>
      <c r="M730" s="290">
        <v>0</v>
      </c>
      <c r="N730" s="290">
        <v>9475.75</v>
      </c>
      <c r="O730" s="39">
        <v>43902</v>
      </c>
      <c r="P730" s="252" t="e">
        <f>YEAR(#REF!)</f>
        <v>#REF!</v>
      </c>
      <c r="Q7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0" s="252">
        <f>YEAR(O730)</f>
        <v>2020</v>
      </c>
      <c r="S730" s="252" t="str">
        <f>IF(MONTH(O730)=1,"JANVIER",IF(MONTH(O730)=2,"FEVRIER",IF(MONTH(O730)=3,"MARS",IF(MONTH(O730)=4,"AVRIL",IF(MONTH(O730)=5,"MAI",IF(MONTH(O730)=6,"JUIN",IF(MONTH(O730)=7,"JUILLET",IF(MONTH(O730)=8,"AOUT",IF(MONTH(O730)=9,"SEPTEMBRE",IF(MONTH(O730)=10,"OCTOBRE",IF(MONTH(4)=11,"NOVEMBRE",IF(MONTH(#REF!)=12,"DECEMBRE"))))))))))))</f>
        <v>MARS</v>
      </c>
      <c r="T730" s="252" t="e">
        <f>YEAR(#REF!)</f>
        <v>#REF!</v>
      </c>
      <c r="U7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0" s="292" t="s">
        <v>27</v>
      </c>
      <c r="W730" s="292" t="s">
        <v>27</v>
      </c>
      <c r="X730" s="334"/>
      <c r="Y730" s="67"/>
      <c r="Z730" s="271"/>
      <c r="AA730" s="271"/>
      <c r="GA730" s="204"/>
    </row>
    <row r="731" spans="1:183" s="215" customFormat="1" ht="90" customHeight="1" x14ac:dyDescent="0.35">
      <c r="A731" s="67" t="s">
        <v>2495</v>
      </c>
      <c r="B731" s="266" t="s">
        <v>351</v>
      </c>
      <c r="C731" s="261" t="s">
        <v>50</v>
      </c>
      <c r="D731" s="262" t="s">
        <v>51</v>
      </c>
      <c r="E731" s="387" t="s">
        <v>1246</v>
      </c>
      <c r="F731" s="295" t="s">
        <v>363</v>
      </c>
      <c r="G731" s="365">
        <v>7540</v>
      </c>
      <c r="H731" s="37">
        <f>J731+K731+L731+M731+N731</f>
        <v>6794</v>
      </c>
      <c r="I731" s="93">
        <f t="shared" si="10"/>
        <v>0.75000441566087717</v>
      </c>
      <c r="J731" s="37">
        <v>4331.2</v>
      </c>
      <c r="K731" s="37">
        <v>764.33</v>
      </c>
      <c r="L731" s="37">
        <v>0</v>
      </c>
      <c r="M731" s="37">
        <v>0</v>
      </c>
      <c r="N731" s="37">
        <v>1698.47</v>
      </c>
      <c r="O731" s="38">
        <v>44159</v>
      </c>
      <c r="P731" s="252" t="e">
        <f>YEAR(#REF!)</f>
        <v>#REF!</v>
      </c>
      <c r="Q7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1" s="252">
        <f>YEAR(O731)</f>
        <v>2020</v>
      </c>
      <c r="S731" s="252" t="str">
        <f>IF(MONTH(O731)=1,"JANVIER",IF(MONTH(O731)=2,"FEVRIER",IF(MONTH(O731)=3,"MARS",IF(MONTH(O731)=4,"AVRIL",IF(MONTH(O731)=5,"MAI",IF(MONTH(O731)=6,"JUIN",IF(MONTH(O731)=7,"JUILLET",IF(MONTH(O731)=8,"AOUT",IF(MONTH(O731)=9,"SEPTEMBRE",IF(MONTH(O731)=10,"OCTOBRE",IF(MONTH(O731)=11,"NOVEMBRE",IF(MONTH(#REF!)=12,"DECEMBRE"))))))))))))</f>
        <v>NOVEMBRE</v>
      </c>
      <c r="T731" s="252" t="e">
        <f>YEAR(#REF!)</f>
        <v>#REF!</v>
      </c>
      <c r="U7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1" s="292" t="s">
        <v>27</v>
      </c>
      <c r="W731" s="292" t="s">
        <v>27</v>
      </c>
      <c r="X731" s="333"/>
      <c r="Y731" s="67"/>
      <c r="Z731" s="271"/>
      <c r="AA731" s="271"/>
      <c r="GA731" s="204"/>
    </row>
    <row r="732" spans="1:183" s="234" customFormat="1" ht="98.15" customHeight="1" x14ac:dyDescent="0.35">
      <c r="A732" s="67" t="s">
        <v>2495</v>
      </c>
      <c r="B732" s="255" t="s">
        <v>351</v>
      </c>
      <c r="C732" s="261" t="s">
        <v>50</v>
      </c>
      <c r="D732" s="262" t="s">
        <v>51</v>
      </c>
      <c r="E732" s="387" t="s">
        <v>1247</v>
      </c>
      <c r="F732" s="295" t="s">
        <v>1248</v>
      </c>
      <c r="G732" s="365">
        <v>81857.649999999994</v>
      </c>
      <c r="H732" s="37">
        <f>J732+K732+L732+M732+N732</f>
        <v>81857.649999999994</v>
      </c>
      <c r="I732" s="93">
        <f t="shared" si="10"/>
        <v>0.69830761083417381</v>
      </c>
      <c r="J732" s="37">
        <v>48587.54</v>
      </c>
      <c r="K732" s="37">
        <v>8574.2800000000007</v>
      </c>
      <c r="L732" s="37">
        <v>0</v>
      </c>
      <c r="M732" s="37">
        <v>0</v>
      </c>
      <c r="N732" s="365">
        <v>24695.83</v>
      </c>
      <c r="O732" s="38">
        <v>44159</v>
      </c>
      <c r="P732" s="252" t="e">
        <f>YEAR(#REF!)</f>
        <v>#REF!</v>
      </c>
      <c r="Q7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2" s="252">
        <f>YEAR(O732)</f>
        <v>2020</v>
      </c>
      <c r="S732" s="252" t="str">
        <f>IF(MONTH(O732)=1,"JANVIER",IF(MONTH(O732)=2,"FEVRIER",IF(MONTH(O732)=3,"MARS",IF(MONTH(O732)=4,"AVRIL",IF(MONTH(O732)=5,"MAI",IF(MONTH(O732)=6,"JUIN",IF(MONTH(O732)=7,"JUILLET",IF(MONTH(O732)=8,"AOUT",IF(MONTH(O732)=9,"SEPTEMBRE",IF(MONTH(O732)=10,"OCTOBRE",IF(MONTH(O732)=11,"NOVEMBRE",IF(MONTH(O732)=12,"DECEMBRE"))))))))))))</f>
        <v>NOVEMBRE</v>
      </c>
      <c r="T732" s="252" t="e">
        <f>YEAR(#REF!)</f>
        <v>#REF!</v>
      </c>
      <c r="U7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2" s="292" t="s">
        <v>27</v>
      </c>
      <c r="W732" s="292" t="s">
        <v>27</v>
      </c>
      <c r="X732" s="333"/>
      <c r="Y732" s="67"/>
      <c r="Z732" s="271"/>
      <c r="AA732" s="271"/>
      <c r="GA732" s="451"/>
    </row>
    <row r="733" spans="1:183" s="67" customFormat="1" ht="108.9" customHeight="1" x14ac:dyDescent="0.35">
      <c r="A733" s="67" t="s">
        <v>2495</v>
      </c>
      <c r="B733" s="341" t="s">
        <v>351</v>
      </c>
      <c r="C733" s="14" t="s">
        <v>50</v>
      </c>
      <c r="D733" s="256" t="s">
        <v>51</v>
      </c>
      <c r="E733" s="14" t="s">
        <v>1249</v>
      </c>
      <c r="F733" s="12" t="s">
        <v>544</v>
      </c>
      <c r="G733" s="365">
        <v>53879.199999999997</v>
      </c>
      <c r="H733" s="37">
        <f>J733+K733+L733+M733+N733</f>
        <v>39122.959999999999</v>
      </c>
      <c r="I733" s="93">
        <f t="shared" si="10"/>
        <v>0.53410401462466028</v>
      </c>
      <c r="J733" s="365">
        <v>17761.37</v>
      </c>
      <c r="K733" s="365">
        <v>3134.36</v>
      </c>
      <c r="L733" s="15">
        <v>0</v>
      </c>
      <c r="M733" s="15">
        <v>0</v>
      </c>
      <c r="N733" s="365">
        <v>18227.23</v>
      </c>
      <c r="O733" s="38">
        <v>44159</v>
      </c>
      <c r="P733" s="252" t="e">
        <f>YEAR(#REF!)</f>
        <v>#REF!</v>
      </c>
      <c r="Q7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3" s="252">
        <f>YEAR(O733)</f>
        <v>2020</v>
      </c>
      <c r="S733" s="252" t="str">
        <f>IF(MONTH(O733)=1,"JANVIER",IF(MONTH(O733)=2,"FEVRIER",IF(MONTH(O733)=3,"MARS",IF(MONTH(O733)=4,"AVRIL",IF(MONTH(O733)=5,"MAI",IF(MONTH(O733)=6,"JUIN",IF(MONTH(O733)=7,"JUILLET",IF(MONTH(O733)=8,"AOUT",IF(MONTH(O733)=9,"SEPTEMBRE",IF(MONTH(O733)=10,"OCTOBRE",IF(MONTH(O733)=11,"NOVEMBRE",IF(MONTH(O733)=12,"DECEMBRE"))))))))))))</f>
        <v>NOVEMBRE</v>
      </c>
      <c r="T733" s="252" t="e">
        <f>YEAR(#REF!)</f>
        <v>#REF!</v>
      </c>
      <c r="U7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3" s="292" t="s">
        <v>27</v>
      </c>
      <c r="W733" s="292" t="s">
        <v>27</v>
      </c>
      <c r="X733" s="333"/>
      <c r="Y733" s="333"/>
      <c r="Z733" s="190"/>
      <c r="AA733" s="190"/>
      <c r="GA733" s="68"/>
    </row>
    <row r="734" spans="1:183" s="67" customFormat="1" ht="102.9" customHeight="1" x14ac:dyDescent="0.35">
      <c r="A734" s="67" t="s">
        <v>2495</v>
      </c>
      <c r="B734" s="341" t="s">
        <v>351</v>
      </c>
      <c r="C734" s="14" t="s">
        <v>50</v>
      </c>
      <c r="D734" s="256" t="s">
        <v>51</v>
      </c>
      <c r="E734" s="14" t="s">
        <v>1250</v>
      </c>
      <c r="F734" s="12" t="s">
        <v>544</v>
      </c>
      <c r="G734" s="15">
        <v>80999.45</v>
      </c>
      <c r="H734" s="37">
        <f>J734+K734+L734+M734+N734</f>
        <v>80999.450000000012</v>
      </c>
      <c r="I734" s="93">
        <f t="shared" si="10"/>
        <v>0.52268527749262494</v>
      </c>
      <c r="J734" s="15">
        <v>35986.629999999997</v>
      </c>
      <c r="K734" s="15">
        <v>6350.59</v>
      </c>
      <c r="L734" s="15">
        <v>0</v>
      </c>
      <c r="M734" s="15">
        <v>0</v>
      </c>
      <c r="N734" s="15">
        <v>38662.230000000003</v>
      </c>
      <c r="O734" s="38">
        <v>44159</v>
      </c>
      <c r="P734" s="252" t="e">
        <f>YEAR(#REF!)</f>
        <v>#REF!</v>
      </c>
      <c r="Q7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4" s="252">
        <f>YEAR(O734)</f>
        <v>2020</v>
      </c>
      <c r="S734" s="252" t="str">
        <f>IF(MONTH(O734)=1,"JANVIER",IF(MONTH(O734)=2,"FEVRIER",IF(MONTH(O734)=3,"MARS",IF(MONTH(O734)=4,"AVRIL",IF(MONTH(O734)=5,"MAI",IF(MONTH(O734)=6,"JUIN",IF(MONTH(O734)=7,"JUILLET",IF(MONTH(O734)=8,"AOUT",IF(MONTH(O734)=9,"SEPTEMBRE",IF(MONTH(O734)=10,"OCTOBRE",IF(MONTH(O734)=11,"NOVEMBRE",IF(MONTH(O734)=12,"DECEMBRE"))))))))))))</f>
        <v>NOVEMBRE</v>
      </c>
      <c r="T734" s="252" t="e">
        <f>YEAR(#REF!)</f>
        <v>#REF!</v>
      </c>
      <c r="U7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4" s="292" t="s">
        <v>27</v>
      </c>
      <c r="W734" s="292" t="s">
        <v>27</v>
      </c>
      <c r="X734" s="333"/>
      <c r="Y734" s="333"/>
      <c r="Z734" s="190"/>
      <c r="AA734" s="190"/>
      <c r="GA734" s="68"/>
    </row>
    <row r="735" spans="1:183" s="67" customFormat="1" ht="122.4" customHeight="1" x14ac:dyDescent="0.35">
      <c r="A735" s="67" t="s">
        <v>2495</v>
      </c>
      <c r="B735" s="282" t="s">
        <v>351</v>
      </c>
      <c r="C735" s="394" t="s">
        <v>50</v>
      </c>
      <c r="D735" s="395" t="s">
        <v>51</v>
      </c>
      <c r="E735" s="14" t="s">
        <v>1251</v>
      </c>
      <c r="F735" s="13" t="s">
        <v>1023</v>
      </c>
      <c r="G735" s="264">
        <v>93817.2</v>
      </c>
      <c r="H735" s="264">
        <f>J735+K735+L735+M735+N735</f>
        <v>82992.049999999988</v>
      </c>
      <c r="I735" s="265">
        <f t="shared" si="10"/>
        <v>0.71851255632316591</v>
      </c>
      <c r="J735" s="264">
        <v>50686.2</v>
      </c>
      <c r="K735" s="264">
        <v>8944.6299999999992</v>
      </c>
      <c r="L735" s="264">
        <v>0</v>
      </c>
      <c r="M735" s="264">
        <v>0</v>
      </c>
      <c r="N735" s="264">
        <v>23361.22</v>
      </c>
      <c r="O735" s="39">
        <v>44215</v>
      </c>
      <c r="P735" s="252" t="e">
        <f>YEAR(#REF!)</f>
        <v>#REF!</v>
      </c>
      <c r="Q7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5" s="252">
        <f>YEAR(O735)</f>
        <v>2021</v>
      </c>
      <c r="S735" s="252" t="str">
        <f>IF(MONTH(O735)=1,"JANVIER",IF(MONTH(O735)=2,"FEVRIER",IF(MONTH(O735)=3,"MARS",IF(MONTH(O735)=4,"AVRIL",IF(MONTH(O735)=5,"MAI",IF(MONTH(O735)=6,"JUIN",IF(MONTH(O735)=7,"JUILLET",IF(MONTH(O735)=8,"AOUT",IF(MONTH(O735)=9,"SEPTEMBRE",IF(MONTH(O735)=10,"OCTOBRE",IF(MONTH(4)=11,"NOVEMBRE",IF(MONTH(#REF!)=12,"DECEMBRE"))))))))))))</f>
        <v>JANVIER</v>
      </c>
      <c r="T735" s="252" t="e">
        <f>YEAR(#REF!)</f>
        <v>#REF!</v>
      </c>
      <c r="U7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5" s="292" t="s">
        <v>27</v>
      </c>
      <c r="W735" s="292" t="s">
        <v>27</v>
      </c>
      <c r="X735" s="333"/>
      <c r="Y735" s="333"/>
      <c r="Z735" s="190"/>
      <c r="AA735" s="190"/>
      <c r="GA735" s="68"/>
    </row>
    <row r="736" spans="1:183" s="67" customFormat="1" ht="132.9" customHeight="1" x14ac:dyDescent="0.35">
      <c r="A736" s="67" t="s">
        <v>2495</v>
      </c>
      <c r="B736" s="282" t="s">
        <v>351</v>
      </c>
      <c r="C736" s="394" t="s">
        <v>50</v>
      </c>
      <c r="D736" s="395" t="s">
        <v>51</v>
      </c>
      <c r="E736" s="14" t="s">
        <v>1252</v>
      </c>
      <c r="F736" s="13" t="s">
        <v>1253</v>
      </c>
      <c r="G736" s="264">
        <v>137442</v>
      </c>
      <c r="H736" s="264">
        <f>J736+K736+L736+M736+N736</f>
        <v>123021</v>
      </c>
      <c r="I736" s="265">
        <f t="shared" si="10"/>
        <v>0.56872485185456145</v>
      </c>
      <c r="J736" s="264">
        <v>59470.33</v>
      </c>
      <c r="K736" s="264">
        <v>10494.77</v>
      </c>
      <c r="L736" s="264">
        <v>0</v>
      </c>
      <c r="M736" s="264">
        <v>0</v>
      </c>
      <c r="N736" s="264">
        <v>53055.9</v>
      </c>
      <c r="O736" s="39">
        <v>44525</v>
      </c>
      <c r="P736" s="252" t="e">
        <f>YEAR(#REF!)</f>
        <v>#REF!</v>
      </c>
      <c r="Q7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6" s="252">
        <f>YEAR(O736)</f>
        <v>2021</v>
      </c>
      <c r="S736" s="252" t="str">
        <f>IF(MONTH(O736)=1,"JANVIER",IF(MONTH(O736)=2,"FEVRIER",IF(MONTH(O736)=3,"MARS",IF(MONTH(O736)=4,"AVRIL",IF(MONTH(O736)=5,"MAI",IF(MONTH(O736)=6,"JUIN",IF(MONTH(O736)=7,"JUILLET",IF(MONTH(O736)=8,"AOUT",IF(MONTH(O736)=9,"SEPTEMBRE",IF(MONTH(O736)=10,"OCTOBRE",IF(MONTH(O736)=11,"NOVEMBRE",IF(MONTH(O736)=12,"DECEMBRE"))))))))))))</f>
        <v>NOVEMBRE</v>
      </c>
      <c r="T736" s="252" t="e">
        <f>YEAR(#REF!)</f>
        <v>#REF!</v>
      </c>
      <c r="U7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6" s="292" t="s">
        <v>27</v>
      </c>
      <c r="W736" s="292" t="s">
        <v>27</v>
      </c>
      <c r="X736" s="333"/>
      <c r="Y736" s="333"/>
      <c r="Z736" s="190"/>
      <c r="AA736" s="190"/>
      <c r="GA736" s="68"/>
    </row>
    <row r="737" spans="1:183" s="67" customFormat="1" ht="99.9" customHeight="1" x14ac:dyDescent="0.35">
      <c r="A737" s="67" t="s">
        <v>2495</v>
      </c>
      <c r="B737" s="282" t="s">
        <v>351</v>
      </c>
      <c r="C737" s="394" t="s">
        <v>50</v>
      </c>
      <c r="D737" s="395" t="s">
        <v>51</v>
      </c>
      <c r="E737" s="14" t="s">
        <v>1254</v>
      </c>
      <c r="F737" s="13" t="s">
        <v>1255</v>
      </c>
      <c r="G737" s="264">
        <v>13800</v>
      </c>
      <c r="H737" s="264">
        <f>J737+K737+L737+M737+N737</f>
        <v>13800</v>
      </c>
      <c r="I737" s="265">
        <f t="shared" si="10"/>
        <v>0.75</v>
      </c>
      <c r="J737" s="15">
        <v>8797.5</v>
      </c>
      <c r="K737" s="15">
        <v>1552.5</v>
      </c>
      <c r="L737" s="264">
        <v>0</v>
      </c>
      <c r="M737" s="264">
        <v>0</v>
      </c>
      <c r="N737" s="15">
        <v>3450</v>
      </c>
      <c r="O737" s="39">
        <v>44215</v>
      </c>
      <c r="P737" s="252" t="e">
        <f>YEAR(#REF!)</f>
        <v>#REF!</v>
      </c>
      <c r="Q7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7" s="252">
        <f>YEAR(O737)</f>
        <v>2021</v>
      </c>
      <c r="S737" s="252" t="str">
        <f>IF(MONTH(O737)=1,"JANVIER",IF(MONTH(O737)=2,"FEVRIER",IF(MONTH(O737)=3,"MARS",IF(MONTH(O737)=4,"AVRIL",IF(MONTH(O737)=5,"MAI",IF(MONTH(O737)=6,"JUIN",IF(MONTH(O737)=7,"JUILLET",IF(MONTH(O737)=8,"AOUT",IF(MONTH(O737)=9,"SEPTEMBRE",IF(MONTH(O737)=10,"OCTOBRE",IF(MONTH(4)=11,"NOVEMBRE",IF(MONTH(#REF!)=12,"DECEMBRE"))))))))))))</f>
        <v>JANVIER</v>
      </c>
      <c r="T737" s="252" t="e">
        <f>YEAR(#REF!)</f>
        <v>#REF!</v>
      </c>
      <c r="U7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7" s="292" t="s">
        <v>27</v>
      </c>
      <c r="W737" s="292" t="s">
        <v>27</v>
      </c>
      <c r="X737" s="333"/>
      <c r="Y737" s="333"/>
      <c r="Z737" s="190"/>
      <c r="AA737" s="190"/>
      <c r="GA737" s="68"/>
    </row>
    <row r="738" spans="1:183" s="67" customFormat="1" ht="117" customHeight="1" x14ac:dyDescent="0.35">
      <c r="A738" s="67" t="s">
        <v>2495</v>
      </c>
      <c r="B738" s="282" t="s">
        <v>351</v>
      </c>
      <c r="C738" s="394" t="s">
        <v>50</v>
      </c>
      <c r="D738" s="395" t="s">
        <v>51</v>
      </c>
      <c r="E738" s="14" t="s">
        <v>1256</v>
      </c>
      <c r="F738" s="13" t="s">
        <v>359</v>
      </c>
      <c r="G738" s="264">
        <v>7540</v>
      </c>
      <c r="H738" s="264">
        <f>J738+K738+L738+M738+N738</f>
        <v>6794</v>
      </c>
      <c r="I738" s="265">
        <f t="shared" si="10"/>
        <v>0.75000441566087717</v>
      </c>
      <c r="J738" s="15">
        <v>4331.2</v>
      </c>
      <c r="K738" s="15">
        <v>764.33</v>
      </c>
      <c r="L738" s="264">
        <v>0</v>
      </c>
      <c r="M738" s="264">
        <v>0</v>
      </c>
      <c r="N738" s="15">
        <v>1698.47</v>
      </c>
      <c r="O738" s="39">
        <v>44215</v>
      </c>
      <c r="P738" s="252" t="e">
        <f>YEAR(#REF!)</f>
        <v>#REF!</v>
      </c>
      <c r="Q7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8" s="252">
        <f>YEAR(O738)</f>
        <v>2021</v>
      </c>
      <c r="S738" s="252" t="str">
        <f>IF(MONTH(O738)=1,"JANVIER",IF(MONTH(O738)=2,"FEVRIER",IF(MONTH(O738)=3,"MARS",IF(MONTH(O738)=4,"AVRIL",IF(MONTH(O738)=5,"MAI",IF(MONTH(O738)=6,"JUIN",IF(MONTH(O738)=7,"JUILLET",IF(MONTH(O738)=8,"AOUT",IF(MONTH(O738)=9,"SEPTEMBRE",IF(MONTH(O738)=10,"OCTOBRE",IF(MONTH(4)=11,"NOVEMBRE",IF(MONTH(#REF!)=12,"DECEMBRE"))))))))))))</f>
        <v>JANVIER</v>
      </c>
      <c r="T738" s="252" t="e">
        <f>YEAR(#REF!)</f>
        <v>#REF!</v>
      </c>
      <c r="U7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8" s="292" t="s">
        <v>27</v>
      </c>
      <c r="W738" s="292" t="s">
        <v>27</v>
      </c>
      <c r="X738" s="333"/>
      <c r="Y738" s="333"/>
      <c r="Z738" s="190"/>
      <c r="AA738" s="190"/>
      <c r="GA738" s="68"/>
    </row>
    <row r="739" spans="1:183" s="67" customFormat="1" ht="48.65" customHeight="1" x14ac:dyDescent="0.35">
      <c r="A739" s="67" t="s">
        <v>2495</v>
      </c>
      <c r="B739" s="282" t="s">
        <v>351</v>
      </c>
      <c r="C739" s="14" t="s">
        <v>50</v>
      </c>
      <c r="D739" s="256" t="s">
        <v>51</v>
      </c>
      <c r="E739" s="14" t="s">
        <v>1257</v>
      </c>
      <c r="F739" s="12" t="s">
        <v>1258</v>
      </c>
      <c r="G739" s="15">
        <v>114129.60000000001</v>
      </c>
      <c r="H739" s="264">
        <f>J739+K739+L739+M739+N739</f>
        <v>111268.47999999998</v>
      </c>
      <c r="I739" s="265">
        <f t="shared" si="10"/>
        <v>0.75</v>
      </c>
      <c r="J739" s="15">
        <v>70933.649999999994</v>
      </c>
      <c r="K739" s="15">
        <v>12517.71</v>
      </c>
      <c r="L739" s="15">
        <v>0</v>
      </c>
      <c r="M739" s="15">
        <v>0</v>
      </c>
      <c r="N739" s="15">
        <v>27817.119999999999</v>
      </c>
      <c r="O739" s="39">
        <v>44293</v>
      </c>
      <c r="P739" s="252" t="e">
        <f>YEAR(#REF!)</f>
        <v>#REF!</v>
      </c>
      <c r="Q7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39" s="252">
        <f>YEAR(O739)</f>
        <v>2021</v>
      </c>
      <c r="S739" s="252" t="str">
        <f>IF(MONTH(O739)=1,"JANVIER",IF(MONTH(O739)=2,"FEVRIER",IF(MONTH(O739)=3,"MARS",IF(MONTH(O739)=4,"AVRIL",IF(MONTH(O739)=5,"MAI",IF(MONTH(O739)=6,"JUIN",IF(MONTH(O739)=7,"JUILLET",IF(MONTH(O739)=8,"AOUT",IF(MONTH(O739)=9,"SEPTEMBRE",IF(MONTH(O739)=10,"OCTOBRE",IF(MONTH(4)=11,"NOVEMBRE",IF(MONTH(#REF!)=12,"DECEMBRE"))))))))))))</f>
        <v>AVRIL</v>
      </c>
      <c r="T739" s="252" t="e">
        <f>YEAR(#REF!)</f>
        <v>#REF!</v>
      </c>
      <c r="U7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39" s="292" t="s">
        <v>27</v>
      </c>
      <c r="W739" s="292" t="s">
        <v>27</v>
      </c>
      <c r="X739" s="330"/>
      <c r="Y739" s="330"/>
      <c r="Z739" s="190"/>
      <c r="AA739" s="190"/>
      <c r="GA739" s="68"/>
    </row>
    <row r="740" spans="1:183" s="67" customFormat="1" ht="68.150000000000006" customHeight="1" x14ac:dyDescent="0.35">
      <c r="A740" s="67" t="s">
        <v>2495</v>
      </c>
      <c r="B740" s="282" t="s">
        <v>351</v>
      </c>
      <c r="C740" s="14" t="s">
        <v>50</v>
      </c>
      <c r="D740" s="256" t="s">
        <v>51</v>
      </c>
      <c r="E740" s="14" t="s">
        <v>1259</v>
      </c>
      <c r="F740" s="12" t="s">
        <v>639</v>
      </c>
      <c r="G740" s="15">
        <v>114311.62</v>
      </c>
      <c r="H740" s="264">
        <f>J740+K740+L740+M740+N740</f>
        <v>108825.62</v>
      </c>
      <c r="I740" s="265">
        <f t="shared" si="10"/>
        <v>0.75000004594506331</v>
      </c>
      <c r="J740" s="15">
        <v>69376.33</v>
      </c>
      <c r="K740" s="15">
        <v>12242.89</v>
      </c>
      <c r="L740" s="15">
        <v>0</v>
      </c>
      <c r="M740" s="15">
        <v>0</v>
      </c>
      <c r="N740" s="15">
        <v>27206.400000000001</v>
      </c>
      <c r="O740" s="39">
        <v>44293</v>
      </c>
      <c r="P740" s="252" t="e">
        <f>YEAR(#REF!)</f>
        <v>#REF!</v>
      </c>
      <c r="Q7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0" s="252">
        <f>YEAR(O740)</f>
        <v>2021</v>
      </c>
      <c r="S740" s="252" t="str">
        <f>IF(MONTH(O740)=1,"JANVIER",IF(MONTH(O740)=2,"FEVRIER",IF(MONTH(O740)=3,"MARS",IF(MONTH(O740)=4,"AVRIL",IF(MONTH(O740)=5,"MAI",IF(MONTH(O740)=6,"JUIN",IF(MONTH(O740)=7,"JUILLET",IF(MONTH(O740)=8,"AOUT",IF(MONTH(O740)=9,"SEPTEMBRE",IF(MONTH(O740)=10,"OCTOBRE",IF(MONTH(4)=11,"NOVEMBRE",IF(MONTH(#REF!)=12,"DECEMBRE"))))))))))))</f>
        <v>AVRIL</v>
      </c>
      <c r="T740" s="252" t="e">
        <f>YEAR(#REF!)</f>
        <v>#REF!</v>
      </c>
      <c r="U7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0" s="292" t="s">
        <v>27</v>
      </c>
      <c r="W740" s="292" t="s">
        <v>27</v>
      </c>
      <c r="X740" s="330"/>
      <c r="Y740" s="330"/>
      <c r="Z740" s="190"/>
      <c r="AA740" s="190"/>
      <c r="GA740" s="68"/>
    </row>
    <row r="741" spans="1:183" s="67" customFormat="1" ht="84.9" customHeight="1" x14ac:dyDescent="0.35">
      <c r="A741" s="67" t="s">
        <v>2495</v>
      </c>
      <c r="B741" s="282" t="s">
        <v>351</v>
      </c>
      <c r="C741" s="14" t="s">
        <v>50</v>
      </c>
      <c r="D741" s="256" t="s">
        <v>51</v>
      </c>
      <c r="E741" s="14" t="s">
        <v>1260</v>
      </c>
      <c r="F741" s="12" t="s">
        <v>1130</v>
      </c>
      <c r="G741" s="15">
        <v>37500</v>
      </c>
      <c r="H741" s="264">
        <f>J741+K741+L741+M741+N741</f>
        <v>2850</v>
      </c>
      <c r="I741" s="265">
        <f t="shared" si="10"/>
        <v>0.75</v>
      </c>
      <c r="J741" s="15">
        <v>1816.87</v>
      </c>
      <c r="K741" s="15">
        <v>320.63</v>
      </c>
      <c r="L741" s="15">
        <v>0</v>
      </c>
      <c r="M741" s="15">
        <v>0</v>
      </c>
      <c r="N741" s="15">
        <v>712.5</v>
      </c>
      <c r="O741" s="39">
        <v>44313</v>
      </c>
      <c r="P741" s="252" t="e">
        <f>YEAR(#REF!)</f>
        <v>#REF!</v>
      </c>
      <c r="Q7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1" s="252">
        <f>YEAR(O741)</f>
        <v>2021</v>
      </c>
      <c r="S741" s="252" t="str">
        <f>IF(MONTH(O741)=1,"JANVIER",IF(MONTH(O741)=2,"FEVRIER",IF(MONTH(O741)=3,"MARS",IF(MONTH(O741)=4,"AVRIL",IF(MONTH(O741)=5,"MAI",IF(MONTH(O741)=6,"JUIN",IF(MONTH(O741)=7,"JUILLET",IF(MONTH(O741)=8,"AOUT",IF(MONTH(O741)=9,"SEPTEMBRE",IF(MONTH(O741)=10,"OCTOBRE",IF(MONTH(4)=11,"NOVEMBRE",IF(MONTH(#REF!)=12,"DECEMBRE"))))))))))))</f>
        <v>AVRIL</v>
      </c>
      <c r="T741" s="252" t="e">
        <f>YEAR(#REF!)</f>
        <v>#REF!</v>
      </c>
      <c r="U7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1" s="292" t="s">
        <v>27</v>
      </c>
      <c r="W741" s="292" t="s">
        <v>27</v>
      </c>
      <c r="X741" s="330"/>
      <c r="Y741" s="493"/>
      <c r="Z741" s="190"/>
      <c r="AA741" s="190"/>
      <c r="GA741" s="68"/>
    </row>
    <row r="742" spans="1:183" s="67" customFormat="1" ht="80.400000000000006" customHeight="1" x14ac:dyDescent="0.35">
      <c r="A742" s="67" t="s">
        <v>2495</v>
      </c>
      <c r="B742" s="282" t="s">
        <v>351</v>
      </c>
      <c r="C742" s="14" t="s">
        <v>50</v>
      </c>
      <c r="D742" s="256" t="s">
        <v>51</v>
      </c>
      <c r="E742" s="14" t="s">
        <v>1261</v>
      </c>
      <c r="F742" s="12" t="s">
        <v>1262</v>
      </c>
      <c r="G742" s="15">
        <v>52000</v>
      </c>
      <c r="H742" s="264">
        <f>J742+K742+L742+M742+N742</f>
        <v>52000</v>
      </c>
      <c r="I742" s="265">
        <f t="shared" si="10"/>
        <v>0.75</v>
      </c>
      <c r="J742" s="15">
        <v>33150</v>
      </c>
      <c r="K742" s="15">
        <v>5850</v>
      </c>
      <c r="L742" s="15">
        <v>0</v>
      </c>
      <c r="M742" s="15">
        <v>0</v>
      </c>
      <c r="N742" s="15">
        <v>13000</v>
      </c>
      <c r="O742" s="39">
        <v>44313</v>
      </c>
      <c r="P742" s="252" t="e">
        <f>YEAR(#REF!)</f>
        <v>#REF!</v>
      </c>
      <c r="Q7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2" s="252">
        <f>YEAR(O742)</f>
        <v>2021</v>
      </c>
      <c r="S742" s="252" t="str">
        <f>IF(MONTH(O742)=1,"JANVIER",IF(MONTH(O742)=2,"FEVRIER",IF(MONTH(O742)=3,"MARS",IF(MONTH(O742)=4,"AVRIL",IF(MONTH(O742)=5,"MAI",IF(MONTH(O742)=6,"JUIN",IF(MONTH(O742)=7,"JUILLET",IF(MONTH(O742)=8,"AOUT",IF(MONTH(O742)=9,"SEPTEMBRE",IF(MONTH(O742)=10,"OCTOBRE",IF(MONTH(4)=11,"NOVEMBRE",IF(MONTH(#REF!)=12,"DECEMBRE"))))))))))))</f>
        <v>AVRIL</v>
      </c>
      <c r="T742" s="252" t="e">
        <f>YEAR(#REF!)</f>
        <v>#REF!</v>
      </c>
      <c r="U7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2" s="292" t="s">
        <v>27</v>
      </c>
      <c r="W742" s="292" t="s">
        <v>27</v>
      </c>
      <c r="X742" s="330"/>
      <c r="Y742" s="493"/>
      <c r="Z742" s="190"/>
      <c r="AA742" s="190"/>
      <c r="GA742" s="68"/>
    </row>
    <row r="743" spans="1:183" s="67" customFormat="1" ht="81.900000000000006" customHeight="1" x14ac:dyDescent="0.35">
      <c r="A743" s="67" t="s">
        <v>2495</v>
      </c>
      <c r="B743" s="282" t="s">
        <v>351</v>
      </c>
      <c r="C743" s="14" t="s">
        <v>50</v>
      </c>
      <c r="D743" s="256" t="s">
        <v>51</v>
      </c>
      <c r="E743" s="14" t="s">
        <v>1263</v>
      </c>
      <c r="F743" s="12" t="s">
        <v>1264</v>
      </c>
      <c r="G743" s="15">
        <v>84804</v>
      </c>
      <c r="H743" s="264">
        <f>J743+K743+L743+M743+N743</f>
        <v>84281.2</v>
      </c>
      <c r="I743" s="265">
        <f t="shared" si="10"/>
        <v>0.82503274751664668</v>
      </c>
      <c r="J743" s="15">
        <v>59104.53</v>
      </c>
      <c r="K743" s="15">
        <v>10430.219999999999</v>
      </c>
      <c r="L743" s="15">
        <v>0</v>
      </c>
      <c r="M743" s="15">
        <v>0</v>
      </c>
      <c r="N743" s="15">
        <v>14746.45</v>
      </c>
      <c r="O743" s="39">
        <v>44313</v>
      </c>
      <c r="P743" s="252" t="e">
        <f>YEAR(#REF!)</f>
        <v>#REF!</v>
      </c>
      <c r="Q7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3" s="252">
        <f>YEAR(O743)</f>
        <v>2021</v>
      </c>
      <c r="S743" s="252" t="str">
        <f>IF(MONTH(O743)=1,"JANVIER",IF(MONTH(O743)=2,"FEVRIER",IF(MONTH(O743)=3,"MARS",IF(MONTH(O743)=4,"AVRIL",IF(MONTH(O743)=5,"MAI",IF(MONTH(O743)=6,"JUIN",IF(MONTH(O743)=7,"JUILLET",IF(MONTH(O743)=8,"AOUT",IF(MONTH(O743)=9,"SEPTEMBRE",IF(MONTH(O743)=10,"OCTOBRE",IF(MONTH(4)=11,"NOVEMBRE",IF(MONTH(#REF!)=12,"DECEMBRE"))))))))))))</f>
        <v>AVRIL</v>
      </c>
      <c r="T743" s="252" t="e">
        <f>YEAR(#REF!)</f>
        <v>#REF!</v>
      </c>
      <c r="U7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3" s="292" t="s">
        <v>27</v>
      </c>
      <c r="W743" s="292" t="s">
        <v>27</v>
      </c>
      <c r="X743" s="333"/>
      <c r="Y743" s="494"/>
      <c r="Z743" s="190"/>
      <c r="AA743" s="190"/>
      <c r="GA743" s="68"/>
    </row>
    <row r="744" spans="1:183" s="67" customFormat="1" ht="111.9" customHeight="1" x14ac:dyDescent="0.35">
      <c r="A744" s="67" t="s">
        <v>2495</v>
      </c>
      <c r="B744" s="282" t="s">
        <v>351</v>
      </c>
      <c r="C744" s="14" t="s">
        <v>50</v>
      </c>
      <c r="D744" s="256" t="s">
        <v>51</v>
      </c>
      <c r="E744" s="14" t="s">
        <v>1265</v>
      </c>
      <c r="F744" s="12" t="s">
        <v>1266</v>
      </c>
      <c r="G744" s="15">
        <v>130182.39999999999</v>
      </c>
      <c r="H744" s="264">
        <f>J744+K744+L744+M744+N744</f>
        <v>108202</v>
      </c>
      <c r="I744" s="265">
        <f t="shared" si="10"/>
        <v>0.75</v>
      </c>
      <c r="J744" s="15">
        <v>68978.77</v>
      </c>
      <c r="K744" s="15">
        <v>12172.73</v>
      </c>
      <c r="L744" s="15">
        <v>0</v>
      </c>
      <c r="M744" s="15">
        <v>0</v>
      </c>
      <c r="N744" s="15">
        <v>27050.5</v>
      </c>
      <c r="O744" s="39">
        <v>44313</v>
      </c>
      <c r="P744" s="252" t="e">
        <f>YEAR(#REF!)</f>
        <v>#REF!</v>
      </c>
      <c r="Q7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4" s="252">
        <f>YEAR(O744)</f>
        <v>2021</v>
      </c>
      <c r="S744" s="252" t="str">
        <f>IF(MONTH(O744)=1,"JANVIER",IF(MONTH(O744)=2,"FEVRIER",IF(MONTH(O744)=3,"MARS",IF(MONTH(O744)=4,"AVRIL",IF(MONTH(O744)=5,"MAI",IF(MONTH(O744)=6,"JUIN",IF(MONTH(O744)=7,"JUILLET",IF(MONTH(O744)=8,"AOUT",IF(MONTH(O744)=9,"SEPTEMBRE",IF(MONTH(O744)=10,"OCTOBRE",IF(MONTH(4)=11,"NOVEMBRE",IF(MONTH(#REF!)=12,"DECEMBRE"))))))))))))</f>
        <v>AVRIL</v>
      </c>
      <c r="T744" s="252" t="e">
        <f>YEAR(#REF!)</f>
        <v>#REF!</v>
      </c>
      <c r="U7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4" s="292" t="s">
        <v>27</v>
      </c>
      <c r="W744" s="292" t="s">
        <v>27</v>
      </c>
      <c r="X744" s="333"/>
      <c r="Y744" s="494"/>
      <c r="Z744" s="190"/>
      <c r="AA744" s="190"/>
      <c r="GA744" s="68"/>
    </row>
    <row r="745" spans="1:183" s="67" customFormat="1" ht="87" customHeight="1" x14ac:dyDescent="0.35">
      <c r="A745" s="67" t="s">
        <v>2495</v>
      </c>
      <c r="B745" s="282" t="s">
        <v>351</v>
      </c>
      <c r="C745" s="14" t="s">
        <v>50</v>
      </c>
      <c r="D745" s="256" t="s">
        <v>51</v>
      </c>
      <c r="E745" s="14" t="s">
        <v>1267</v>
      </c>
      <c r="F745" s="12" t="s">
        <v>1268</v>
      </c>
      <c r="G745" s="373">
        <v>9138.99</v>
      </c>
      <c r="H745" s="264">
        <f>J745+K745+L745+M745+N745</f>
        <v>9039.99</v>
      </c>
      <c r="I745" s="265">
        <f t="shared" si="10"/>
        <v>0.7499997234510215</v>
      </c>
      <c r="J745" s="15">
        <v>5762.99</v>
      </c>
      <c r="K745" s="15">
        <v>1017</v>
      </c>
      <c r="L745" s="15">
        <v>0</v>
      </c>
      <c r="M745" s="15">
        <v>0</v>
      </c>
      <c r="N745" s="15">
        <v>2260</v>
      </c>
      <c r="O745" s="39">
        <v>44313</v>
      </c>
      <c r="P745" s="252" t="e">
        <f>YEAR(#REF!)</f>
        <v>#REF!</v>
      </c>
      <c r="Q7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5" s="252">
        <f>YEAR(O745)</f>
        <v>2021</v>
      </c>
      <c r="S745" s="252" t="str">
        <f>IF(MONTH(O745)=1,"JANVIER",IF(MONTH(O745)=2,"FEVRIER",IF(MONTH(O745)=3,"MARS",IF(MONTH(O745)=4,"AVRIL",IF(MONTH(O745)=5,"MAI",IF(MONTH(O745)=6,"JUIN",IF(MONTH(O745)=7,"JUILLET",IF(MONTH(O745)=8,"AOUT",IF(MONTH(O745)=9,"SEPTEMBRE",IF(MONTH(O745)=10,"OCTOBRE",IF(MONTH(4)=11,"NOVEMBRE",IF(MONTH(#REF!)=12,"DECEMBRE"))))))))))))</f>
        <v>AVRIL</v>
      </c>
      <c r="T745" s="252" t="e">
        <f>YEAR(#REF!)</f>
        <v>#REF!</v>
      </c>
      <c r="U7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5" s="292" t="s">
        <v>27</v>
      </c>
      <c r="W745" s="292" t="s">
        <v>27</v>
      </c>
      <c r="X745" s="333"/>
      <c r="Y745" s="494"/>
      <c r="Z745" s="190"/>
      <c r="AA745" s="190"/>
      <c r="GA745" s="68"/>
    </row>
    <row r="746" spans="1:183" s="67" customFormat="1" ht="81.650000000000006" customHeight="1" x14ac:dyDescent="0.35">
      <c r="A746" s="67" t="s">
        <v>2495</v>
      </c>
      <c r="B746" s="282" t="s">
        <v>351</v>
      </c>
      <c r="C746" s="14" t="s">
        <v>50</v>
      </c>
      <c r="D746" s="256" t="s">
        <v>51</v>
      </c>
      <c r="E746" s="306" t="s">
        <v>1269</v>
      </c>
      <c r="F746" s="301" t="s">
        <v>1270</v>
      </c>
      <c r="G746" s="495">
        <v>70039</v>
      </c>
      <c r="H746" s="264">
        <f>J746+K746+L746+M746+N746</f>
        <v>66570</v>
      </c>
      <c r="I746" s="265">
        <f t="shared" si="10"/>
        <v>0.75</v>
      </c>
      <c r="J746" s="15">
        <v>42438.37</v>
      </c>
      <c r="K746" s="15">
        <v>0</v>
      </c>
      <c r="L746" s="15">
        <v>7489.13</v>
      </c>
      <c r="M746" s="15">
        <v>0</v>
      </c>
      <c r="N746" s="15">
        <v>16642.5</v>
      </c>
      <c r="O746" s="38">
        <v>44334</v>
      </c>
      <c r="P746" s="252" t="e">
        <f>YEAR(#REF!)</f>
        <v>#REF!</v>
      </c>
      <c r="Q7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6" s="252">
        <f>YEAR(O746)</f>
        <v>2021</v>
      </c>
      <c r="S746" s="252" t="str">
        <f>IF(MONTH(O746)=1,"JANVIER",IF(MONTH(O746)=2,"FEVRIER",IF(MONTH(O746)=3,"MARS",IF(MONTH(O746)=4,"AVRIL",IF(MONTH(O746)=5,"MAI",IF(MONTH(O746)=6,"JUIN",IF(MONTH(O746)=7,"JUILLET",IF(MONTH(O746)=8,"AOUT",IF(MONTH(O746)=9,"SEPTEMBRE",IF(MONTH(O746)=10,"OCTOBRE",IF(MONTH(4)=11,"NOVEMBRE",IF(MONTH(#REF!)=12,"DECEMBRE"))))))))))))</f>
        <v>MAI</v>
      </c>
      <c r="T746" s="252" t="e">
        <f>YEAR(#REF!)</f>
        <v>#REF!</v>
      </c>
      <c r="U7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6" s="292" t="s">
        <v>27</v>
      </c>
      <c r="W746" s="292" t="s">
        <v>27</v>
      </c>
      <c r="X746" s="333"/>
      <c r="Y746" s="494"/>
      <c r="Z746" s="190"/>
      <c r="AA746" s="190"/>
      <c r="GA746" s="68"/>
    </row>
    <row r="747" spans="1:183" s="67" customFormat="1" ht="48.65" customHeight="1" x14ac:dyDescent="0.35">
      <c r="A747" s="67" t="s">
        <v>2495</v>
      </c>
      <c r="B747" s="282" t="s">
        <v>351</v>
      </c>
      <c r="C747" s="14" t="s">
        <v>50</v>
      </c>
      <c r="D747" s="256" t="s">
        <v>51</v>
      </c>
      <c r="E747" s="306" t="s">
        <v>1271</v>
      </c>
      <c r="F747" s="301" t="s">
        <v>1272</v>
      </c>
      <c r="G747" s="495">
        <v>35038.620000000003</v>
      </c>
      <c r="H747" s="264">
        <f>J747+K747+L747+M747+N747</f>
        <v>35038.619999999995</v>
      </c>
      <c r="I747" s="265">
        <f t="shared" si="10"/>
        <v>0.75000014269968396</v>
      </c>
      <c r="J747" s="15">
        <v>22337.119999999999</v>
      </c>
      <c r="K747" s="15">
        <v>3941.85</v>
      </c>
      <c r="L747" s="15">
        <v>0</v>
      </c>
      <c r="M747" s="15">
        <v>0</v>
      </c>
      <c r="N747" s="15">
        <v>8759.65</v>
      </c>
      <c r="O747" s="38">
        <v>44334</v>
      </c>
      <c r="P747" s="252" t="e">
        <f>YEAR(#REF!)</f>
        <v>#REF!</v>
      </c>
      <c r="Q7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7" s="252">
        <f>YEAR(O747)</f>
        <v>2021</v>
      </c>
      <c r="S747" s="252" t="str">
        <f>IF(MONTH(O747)=1,"JANVIER",IF(MONTH(O747)=2,"FEVRIER",IF(MONTH(O747)=3,"MARS",IF(MONTH(O747)=4,"AVRIL",IF(MONTH(O747)=5,"MAI",IF(MONTH(O747)=6,"JUIN",IF(MONTH(O747)=7,"JUILLET",IF(MONTH(O747)=8,"AOUT",IF(MONTH(O747)=9,"SEPTEMBRE",IF(MONTH(O747)=10,"OCTOBRE",IF(MONTH(4)=11,"NOVEMBRE",IF(MONTH(#REF!)=12,"DECEMBRE"))))))))))))</f>
        <v>MAI</v>
      </c>
      <c r="T747" s="252" t="e">
        <f>YEAR(#REF!)</f>
        <v>#REF!</v>
      </c>
      <c r="U7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7" s="292" t="s">
        <v>27</v>
      </c>
      <c r="W747" s="292" t="s">
        <v>27</v>
      </c>
      <c r="X747" s="333"/>
      <c r="Y747" s="494"/>
      <c r="Z747" s="190"/>
      <c r="AA747" s="190"/>
      <c r="GA747" s="68"/>
    </row>
    <row r="748" spans="1:183" s="67" customFormat="1" ht="80.150000000000006" customHeight="1" x14ac:dyDescent="0.35">
      <c r="A748" s="67" t="s">
        <v>2495</v>
      </c>
      <c r="B748" s="282" t="s">
        <v>351</v>
      </c>
      <c r="C748" s="14" t="s">
        <v>50</v>
      </c>
      <c r="D748" s="256" t="s">
        <v>51</v>
      </c>
      <c r="E748" s="306" t="s">
        <v>1273</v>
      </c>
      <c r="F748" s="301" t="s">
        <v>1274</v>
      </c>
      <c r="G748" s="495">
        <v>43868</v>
      </c>
      <c r="H748" s="264">
        <f>J748+K748+L748+M748+N748</f>
        <v>35478</v>
      </c>
      <c r="I748" s="265">
        <f t="shared" si="10"/>
        <v>0.75</v>
      </c>
      <c r="J748" s="15">
        <v>22617.22</v>
      </c>
      <c r="K748" s="15">
        <v>0</v>
      </c>
      <c r="L748" s="15">
        <v>3991.28</v>
      </c>
      <c r="M748" s="15">
        <v>0</v>
      </c>
      <c r="N748" s="15">
        <v>8869.5</v>
      </c>
      <c r="O748" s="38">
        <v>44334</v>
      </c>
      <c r="P748" s="252" t="e">
        <f>YEAR(#REF!)</f>
        <v>#REF!</v>
      </c>
      <c r="Q7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8" s="252">
        <f>YEAR(O748)</f>
        <v>2021</v>
      </c>
      <c r="S748" s="252" t="str">
        <f>IF(MONTH(O748)=1,"JANVIER",IF(MONTH(O748)=2,"FEVRIER",IF(MONTH(O748)=3,"MARS",IF(MONTH(O748)=4,"AVRIL",IF(MONTH(O748)=5,"MAI",IF(MONTH(O748)=6,"JUIN",IF(MONTH(O748)=7,"JUILLET",IF(MONTH(O748)=8,"AOUT",IF(MONTH(O748)=9,"SEPTEMBRE",IF(MONTH(O748)=10,"OCTOBRE",IF(MONTH(4)=11,"NOVEMBRE",IF(MONTH(#REF!)=12,"DECEMBRE"))))))))))))</f>
        <v>MAI</v>
      </c>
      <c r="T748" s="252" t="e">
        <f>YEAR(#REF!)</f>
        <v>#REF!</v>
      </c>
      <c r="U7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8" s="292" t="s">
        <v>27</v>
      </c>
      <c r="W748" s="292" t="s">
        <v>27</v>
      </c>
      <c r="X748" s="333"/>
      <c r="Y748" s="494"/>
      <c r="Z748" s="190"/>
      <c r="AA748" s="190"/>
      <c r="GA748" s="68"/>
    </row>
    <row r="749" spans="1:183" s="215" customFormat="1" ht="122.15" customHeight="1" x14ac:dyDescent="0.35">
      <c r="A749" s="67" t="s">
        <v>2495</v>
      </c>
      <c r="B749" s="282" t="s">
        <v>351</v>
      </c>
      <c r="C749" s="14" t="s">
        <v>50</v>
      </c>
      <c r="D749" s="496" t="s">
        <v>51</v>
      </c>
      <c r="E749" s="14" t="s">
        <v>1275</v>
      </c>
      <c r="F749" s="12" t="s">
        <v>1276</v>
      </c>
      <c r="G749" s="373">
        <v>145717.19</v>
      </c>
      <c r="H749" s="264">
        <f>J749+K749+L749+M749+N749</f>
        <v>145717.19</v>
      </c>
      <c r="I749" s="265">
        <f t="shared" si="10"/>
        <v>0.74999984559131283</v>
      </c>
      <c r="J749" s="15">
        <v>92894.68</v>
      </c>
      <c r="K749" s="15">
        <v>1698.11</v>
      </c>
      <c r="L749" s="15">
        <v>14695.08</v>
      </c>
      <c r="M749" s="15">
        <v>0</v>
      </c>
      <c r="N749" s="15">
        <v>36429.32</v>
      </c>
      <c r="O749" s="292" t="s">
        <v>27</v>
      </c>
      <c r="P749" s="497" t="e">
        <f>YEAR(#REF!)</f>
        <v>#REF!</v>
      </c>
      <c r="Q749" s="497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49" s="497" t="e">
        <f>YEAR(O749)</f>
        <v>#VALUE!</v>
      </c>
      <c r="S749" s="497" t="e">
        <f>IF(MONTH(O749)=1,"JANVIER",IF(MONTH(O749)=2,"FEVRIER",IF(MONTH(O749)=3,"MARS",IF(MONTH(O749)=4,"AVRIL",IF(MONTH(O749)=5,"MAI",IF(MONTH(O749)=6,"JUIN",IF(MONTH(O749)=7,"JUILLET",IF(MONTH(O749)=8,"AOUT",IF(MONTH(O749)=9,"SEPTEMBRE",IF(MONTH(O749)=10,"OCTOBRE",IF(MONTH(4)=11,"NOVEMBRE",IF(MONTH(#REF!)=12,"DECEMBRE"))))))))))))</f>
        <v>#VALUE!</v>
      </c>
      <c r="T749" s="497" t="e">
        <f>YEAR(#REF!)</f>
        <v>#REF!</v>
      </c>
      <c r="U749" s="497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49" s="11" t="s">
        <v>27</v>
      </c>
      <c r="W749" s="11" t="s">
        <v>27</v>
      </c>
      <c r="X749" s="330"/>
      <c r="Y749" s="330"/>
      <c r="Z749" s="271"/>
      <c r="AA749" s="271"/>
      <c r="GA749" s="204"/>
    </row>
    <row r="750" spans="1:183" s="67" customFormat="1" ht="78.900000000000006" customHeight="1" x14ac:dyDescent="0.35">
      <c r="A750" s="67" t="s">
        <v>2495</v>
      </c>
      <c r="B750" s="361" t="s">
        <v>351</v>
      </c>
      <c r="C750" s="339" t="s">
        <v>50</v>
      </c>
      <c r="D750" s="362" t="s">
        <v>51</v>
      </c>
      <c r="E750" s="339" t="s">
        <v>1277</v>
      </c>
      <c r="F750" s="21" t="s">
        <v>1278</v>
      </c>
      <c r="G750" s="377">
        <v>56522.14</v>
      </c>
      <c r="H750" s="363">
        <f>J750+K750+L750+M750+N750</f>
        <v>56123</v>
      </c>
      <c r="I750" s="364">
        <f t="shared" si="10"/>
        <v>0.75</v>
      </c>
      <c r="J750" s="26">
        <v>35778.410000000003</v>
      </c>
      <c r="K750" s="26">
        <v>0</v>
      </c>
      <c r="L750" s="26">
        <v>6313.84</v>
      </c>
      <c r="M750" s="26">
        <v>0</v>
      </c>
      <c r="N750" s="26">
        <v>14030.75</v>
      </c>
      <c r="O750" s="39">
        <v>44358</v>
      </c>
      <c r="P750" s="252" t="e">
        <f>YEAR(#REF!)</f>
        <v>#REF!</v>
      </c>
      <c r="Q7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0" s="252">
        <f>YEAR(O750)</f>
        <v>2021</v>
      </c>
      <c r="S750" s="252" t="str">
        <f>IF(MONTH(O750)=1,"JANVIER",IF(MONTH(O750)=2,"FEVRIER",IF(MONTH(O750)=3,"MARS",IF(MONTH(O750)=4,"AVRIL",IF(MONTH(O750)=5,"MAI",IF(MONTH(O750)=6,"JUIN",IF(MONTH(O750)=7,"JUILLET",IF(MONTH(O750)=8,"AOUT",IF(MONTH(O750)=9,"SEPTEMBRE",IF(MONTH(O750)=10,"OCTOBRE",IF(MONTH(4)=11,"NOVEMBRE",IF(MONTH(#REF!)=12,"DECEMBRE"))))))))))))</f>
        <v>JUIN</v>
      </c>
      <c r="T750" s="252" t="e">
        <f>YEAR(#REF!)</f>
        <v>#REF!</v>
      </c>
      <c r="U7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0" s="292" t="s">
        <v>27</v>
      </c>
      <c r="W750" s="292" t="s">
        <v>27</v>
      </c>
      <c r="X750" s="330"/>
      <c r="Y750" s="330"/>
      <c r="Z750" s="190"/>
      <c r="AA750" s="190"/>
      <c r="GA750" s="68"/>
    </row>
    <row r="751" spans="1:183" s="67" customFormat="1" ht="48.65" customHeight="1" x14ac:dyDescent="0.35">
      <c r="A751" s="67" t="s">
        <v>2495</v>
      </c>
      <c r="B751" s="361" t="s">
        <v>351</v>
      </c>
      <c r="C751" s="339" t="s">
        <v>50</v>
      </c>
      <c r="D751" s="362" t="s">
        <v>51</v>
      </c>
      <c r="E751" s="339" t="s">
        <v>1279</v>
      </c>
      <c r="F751" s="21" t="s">
        <v>1280</v>
      </c>
      <c r="G751" s="377">
        <v>148980.10999999999</v>
      </c>
      <c r="H751" s="363">
        <f>J751+K751+L751+M751+N751</f>
        <v>148480.10999999999</v>
      </c>
      <c r="I751" s="364">
        <f t="shared" si="10"/>
        <v>0.74999998316272809</v>
      </c>
      <c r="J751" s="26">
        <v>94656.06</v>
      </c>
      <c r="K751" s="26">
        <v>0</v>
      </c>
      <c r="L751" s="26">
        <v>16704.02</v>
      </c>
      <c r="M751" s="26">
        <v>0</v>
      </c>
      <c r="N751" s="26">
        <v>37120.03</v>
      </c>
      <c r="O751" s="39">
        <v>44358</v>
      </c>
      <c r="P751" s="252" t="e">
        <f>YEAR(#REF!)</f>
        <v>#REF!</v>
      </c>
      <c r="Q7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1" s="252">
        <f>YEAR(O751)</f>
        <v>2021</v>
      </c>
      <c r="S751" s="252" t="str">
        <f>IF(MONTH(O751)=1,"JANVIER",IF(MONTH(O751)=2,"FEVRIER",IF(MONTH(O751)=3,"MARS",IF(MONTH(O751)=4,"AVRIL",IF(MONTH(O751)=5,"MAI",IF(MONTH(O751)=6,"JUIN",IF(MONTH(O751)=7,"JUILLET",IF(MONTH(O751)=8,"AOUT",IF(MONTH(O751)=9,"SEPTEMBRE",IF(MONTH(O751)=10,"OCTOBRE",IF(MONTH(4)=11,"NOVEMBRE",IF(MONTH(#REF!)=12,"DECEMBRE"))))))))))))</f>
        <v>JUIN</v>
      </c>
      <c r="T751" s="252" t="e">
        <f>YEAR(#REF!)</f>
        <v>#REF!</v>
      </c>
      <c r="U7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1" s="292" t="s">
        <v>27</v>
      </c>
      <c r="W751" s="292" t="s">
        <v>27</v>
      </c>
      <c r="X751" s="330"/>
      <c r="Y751" s="330"/>
      <c r="Z751" s="190"/>
      <c r="AA751" s="190"/>
      <c r="GA751" s="68"/>
    </row>
    <row r="752" spans="1:183" s="67" customFormat="1" ht="48.65" customHeight="1" x14ac:dyDescent="0.35">
      <c r="A752" s="67" t="s">
        <v>2495</v>
      </c>
      <c r="B752" s="361" t="s">
        <v>351</v>
      </c>
      <c r="C752" s="339" t="s">
        <v>50</v>
      </c>
      <c r="D752" s="362" t="s">
        <v>51</v>
      </c>
      <c r="E752" s="339" t="s">
        <v>1281</v>
      </c>
      <c r="F752" s="21" t="s">
        <v>1282</v>
      </c>
      <c r="G752" s="377">
        <v>125990</v>
      </c>
      <c r="H752" s="363">
        <f>J752+K752+L752+M752+N752</f>
        <v>111965</v>
      </c>
      <c r="I752" s="364">
        <f t="shared" si="10"/>
        <v>0.73768365114098156</v>
      </c>
      <c r="J752" s="26">
        <v>70205.53</v>
      </c>
      <c r="K752" s="26">
        <v>0</v>
      </c>
      <c r="L752" s="26">
        <v>12389.22</v>
      </c>
      <c r="M752" s="26">
        <v>0</v>
      </c>
      <c r="N752" s="26">
        <v>29370.25</v>
      </c>
      <c r="O752" s="39">
        <v>44358</v>
      </c>
      <c r="P752" s="252" t="e">
        <f>YEAR(#REF!)</f>
        <v>#REF!</v>
      </c>
      <c r="Q7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2" s="252">
        <f>YEAR(O752)</f>
        <v>2021</v>
      </c>
      <c r="S752" s="252" t="str">
        <f>IF(MONTH(O752)=1,"JANVIER",IF(MONTH(O752)=2,"FEVRIER",IF(MONTH(O752)=3,"MARS",IF(MONTH(O752)=4,"AVRIL",IF(MONTH(O752)=5,"MAI",IF(MONTH(O752)=6,"JUIN",IF(MONTH(O752)=7,"JUILLET",IF(MONTH(O752)=8,"AOUT",IF(MONTH(O752)=9,"SEPTEMBRE",IF(MONTH(O752)=10,"OCTOBRE",IF(MONTH(4)=11,"NOVEMBRE",IF(MONTH(#REF!)=12,"DECEMBRE"))))))))))))</f>
        <v>JUIN</v>
      </c>
      <c r="T752" s="252" t="e">
        <f>YEAR(#REF!)</f>
        <v>#REF!</v>
      </c>
      <c r="U7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2" s="292" t="s">
        <v>27</v>
      </c>
      <c r="W752" s="292" t="s">
        <v>27</v>
      </c>
      <c r="X752" s="330"/>
      <c r="Y752" s="330"/>
      <c r="Z752" s="190"/>
      <c r="AA752" s="190"/>
      <c r="GA752" s="68"/>
    </row>
    <row r="753" spans="1:183" s="67" customFormat="1" ht="105" customHeight="1" x14ac:dyDescent="0.35">
      <c r="A753" s="67" t="s">
        <v>2495</v>
      </c>
      <c r="B753" s="361" t="s">
        <v>351</v>
      </c>
      <c r="C753" s="339" t="s">
        <v>50</v>
      </c>
      <c r="D753" s="362" t="s">
        <v>51</v>
      </c>
      <c r="E753" s="339" t="s">
        <v>1283</v>
      </c>
      <c r="F753" s="368" t="s">
        <v>1284</v>
      </c>
      <c r="G753" s="498">
        <v>41446.61</v>
      </c>
      <c r="H753" s="499">
        <f>J753+K753+L753+M753+N753</f>
        <v>36640.789999999994</v>
      </c>
      <c r="I753" s="500">
        <f t="shared" si="10"/>
        <v>0.73494567120414167</v>
      </c>
      <c r="J753" s="18">
        <v>22889.64</v>
      </c>
      <c r="K753" s="18">
        <v>0</v>
      </c>
      <c r="L753" s="18">
        <v>4039.35</v>
      </c>
      <c r="M753" s="18">
        <v>0</v>
      </c>
      <c r="N753" s="18">
        <v>9711.7999999999993</v>
      </c>
      <c r="O753" s="27">
        <v>44358</v>
      </c>
      <c r="P753" s="346" t="e">
        <f>YEAR(#REF!)</f>
        <v>#REF!</v>
      </c>
      <c r="Q753" s="346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3" s="346">
        <f>YEAR(O753)</f>
        <v>2021</v>
      </c>
      <c r="S753" s="346" t="str">
        <f>IF(MONTH(O753)=1,"JANVIER",IF(MONTH(O753)=2,"FEVRIER",IF(MONTH(O753)=3,"MARS",IF(MONTH(O753)=4,"AVRIL",IF(MONTH(O753)=5,"MAI",IF(MONTH(O753)=6,"JUIN",IF(MONTH(O753)=7,"JUILLET",IF(MONTH(O753)=8,"AOUT",IF(MONTH(O753)=9,"SEPTEMBRE",IF(MONTH(O753)=10,"OCTOBRE",IF(MONTH(4)=11,"NOVEMBRE",IF(MONTH(#REF!)=12,"DECEMBRE"))))))))))))</f>
        <v>JUIN</v>
      </c>
      <c r="T753" s="346" t="e">
        <f>YEAR(#REF!)</f>
        <v>#REF!</v>
      </c>
      <c r="U753" s="346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3" s="292" t="s">
        <v>27</v>
      </c>
      <c r="W753" s="292" t="s">
        <v>27</v>
      </c>
      <c r="X753" s="330"/>
      <c r="Y753" s="330"/>
      <c r="Z753" s="190"/>
      <c r="AA753" s="190"/>
      <c r="GA753" s="68"/>
    </row>
    <row r="754" spans="1:183" s="67" customFormat="1" ht="95.15" customHeight="1" x14ac:dyDescent="0.35">
      <c r="A754" s="67" t="s">
        <v>2495</v>
      </c>
      <c r="B754" s="378" t="s">
        <v>351</v>
      </c>
      <c r="C754" s="379" t="s">
        <v>50</v>
      </c>
      <c r="D754" s="380" t="s">
        <v>51</v>
      </c>
      <c r="E754" s="14" t="s">
        <v>1285</v>
      </c>
      <c r="F754" s="12" t="s">
        <v>1286</v>
      </c>
      <c r="G754" s="372">
        <v>82056.62</v>
      </c>
      <c r="H754" s="264">
        <f>J754+K754+L754+M754+N754</f>
        <v>76473.009999999995</v>
      </c>
      <c r="I754" s="265">
        <f t="shared" si="10"/>
        <v>0.83196751376727551</v>
      </c>
      <c r="J754" s="264">
        <v>54079.6</v>
      </c>
      <c r="K754" s="264">
        <v>9543.4599999999991</v>
      </c>
      <c r="L754" s="264">
        <v>0</v>
      </c>
      <c r="M754" s="264">
        <v>0</v>
      </c>
      <c r="N754" s="264">
        <v>12849.95</v>
      </c>
      <c r="O754" s="39">
        <v>44215</v>
      </c>
      <c r="P754" s="252" t="e">
        <f>YEAR(#REF!)</f>
        <v>#REF!</v>
      </c>
      <c r="Q7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4" s="252">
        <f>YEAR(O754)</f>
        <v>2021</v>
      </c>
      <c r="S754" s="252" t="str">
        <f>IF(MONTH(O754)=1,"JANVIER",IF(MONTH(O754)=2,"FEVRIER",IF(MONTH(O754)=3,"MARS",IF(MONTH(O754)=4,"AVRIL",IF(MONTH(O754)=5,"MAI",IF(MONTH(O754)=6,"JUIN",IF(MONTH(O754)=7,"JUILLET",IF(MONTH(O754)=8,"AOUT",IF(MONTH(O754)=9,"SEPTEMBRE",IF(MONTH(O754)=10,"OCTOBRE",IF(MONTH(4)=11,"NOVEMBRE",IF(MONTH(#REF!)=12,"DECEMBRE"))))))))))))</f>
        <v>JANVIER</v>
      </c>
      <c r="T754" s="252" t="e">
        <f>YEAR(#REF!)</f>
        <v>#REF!</v>
      </c>
      <c r="U7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4" s="501" t="e">
        <f>YEAR(#REF!)</f>
        <v>#REF!</v>
      </c>
      <c r="W754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54" s="330"/>
      <c r="Y754" s="330"/>
      <c r="Z754" s="190"/>
      <c r="AA754" s="190"/>
      <c r="GA754" s="68"/>
    </row>
    <row r="755" spans="1:183" s="67" customFormat="1" ht="48.65" customHeight="1" x14ac:dyDescent="0.35">
      <c r="A755" s="67" t="s">
        <v>2495</v>
      </c>
      <c r="B755" s="282" t="s">
        <v>351</v>
      </c>
      <c r="C755" s="14" t="s">
        <v>50</v>
      </c>
      <c r="D755" s="256" t="s">
        <v>51</v>
      </c>
      <c r="E755" s="14" t="s">
        <v>1287</v>
      </c>
      <c r="F755" s="13" t="s">
        <v>561</v>
      </c>
      <c r="G755" s="373">
        <v>220704.92</v>
      </c>
      <c r="H755" s="264">
        <f>J755+K755+L755+M755+N755</f>
        <v>129671.05000000002</v>
      </c>
      <c r="I755" s="265">
        <f t="shared" si="10"/>
        <v>0.68624554208514543</v>
      </c>
      <c r="J755" s="15">
        <v>73620.350000000006</v>
      </c>
      <c r="K755" s="15">
        <v>12991.83</v>
      </c>
      <c r="L755" s="15">
        <v>2374</v>
      </c>
      <c r="M755" s="264">
        <v>0</v>
      </c>
      <c r="N755" s="15">
        <v>40684.870000000003</v>
      </c>
      <c r="O755" s="39">
        <v>44215</v>
      </c>
      <c r="P755" s="252" t="e">
        <f>YEAR(#REF!)</f>
        <v>#REF!</v>
      </c>
      <c r="Q7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5" s="252">
        <f>YEAR(O755)</f>
        <v>2021</v>
      </c>
      <c r="S755" s="252" t="str">
        <f>IF(MONTH(O755)=1,"JANVIER",IF(MONTH(O755)=2,"FEVRIER",IF(MONTH(O755)=3,"MARS",IF(MONTH(O755)=4,"AVRIL",IF(MONTH(O755)=5,"MAI",IF(MONTH(O755)=6,"JUIN",IF(MONTH(O755)=7,"JUILLET",IF(MONTH(O755)=8,"AOUT",IF(MONTH(O755)=9,"SEPTEMBRE",IF(MONTH(O755)=10,"OCTOBRE",IF(MONTH(4)=11,"NOVEMBRE",IF(MONTH(#REF!)=12,"DECEMBRE"))))))))))))</f>
        <v>JANVIER</v>
      </c>
      <c r="T755" s="252" t="e">
        <f>YEAR(#REF!)</f>
        <v>#REF!</v>
      </c>
      <c r="U7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5" s="501" t="e">
        <f>YEAR(#REF!)</f>
        <v>#REF!</v>
      </c>
      <c r="W755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55" s="333"/>
      <c r="Y755" s="333"/>
      <c r="Z755" s="190"/>
      <c r="AA755" s="190"/>
      <c r="GA755" s="68"/>
    </row>
    <row r="756" spans="1:183" s="67" customFormat="1" ht="54.65" customHeight="1" x14ac:dyDescent="0.35">
      <c r="A756" s="67" t="s">
        <v>2495</v>
      </c>
      <c r="B756" s="282" t="s">
        <v>351</v>
      </c>
      <c r="C756" s="14" t="s">
        <v>50</v>
      </c>
      <c r="D756" s="256" t="s">
        <v>51</v>
      </c>
      <c r="E756" s="14" t="s">
        <v>1288</v>
      </c>
      <c r="F756" s="13" t="s">
        <v>1289</v>
      </c>
      <c r="G756" s="373">
        <v>236116.68</v>
      </c>
      <c r="H756" s="264">
        <f>J756+K756+L756+M756+N756</f>
        <v>195820.38</v>
      </c>
      <c r="I756" s="265">
        <f t="shared" si="10"/>
        <v>0.75000002553360379</v>
      </c>
      <c r="J756" s="15">
        <v>124835.49</v>
      </c>
      <c r="K756" s="15">
        <v>22029.8</v>
      </c>
      <c r="L756" s="15">
        <v>0</v>
      </c>
      <c r="M756" s="264">
        <v>0</v>
      </c>
      <c r="N756" s="15">
        <v>48955.09</v>
      </c>
      <c r="O756" s="39">
        <v>44215</v>
      </c>
      <c r="P756" s="252" t="e">
        <f>YEAR(#REF!)</f>
        <v>#REF!</v>
      </c>
      <c r="Q7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6" s="252">
        <f>YEAR(O756)</f>
        <v>2021</v>
      </c>
      <c r="S756" s="252" t="str">
        <f>IF(MONTH(O756)=1,"JANVIER",IF(MONTH(O756)=2,"FEVRIER",IF(MONTH(O756)=3,"MARS",IF(MONTH(O756)=4,"AVRIL",IF(MONTH(O756)=5,"MAI",IF(MONTH(O756)=6,"JUIN",IF(MONTH(O756)=7,"JUILLET",IF(MONTH(O756)=8,"AOUT",IF(MONTH(O756)=9,"SEPTEMBRE",IF(MONTH(O756)=10,"OCTOBRE",IF(MONTH(4)=11,"NOVEMBRE",IF(MONTH(#REF!)=12,"DECEMBRE"))))))))))))</f>
        <v>JANVIER</v>
      </c>
      <c r="T756" s="252" t="e">
        <f>YEAR(#REF!)</f>
        <v>#REF!</v>
      </c>
      <c r="U7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6" s="501" t="e">
        <f>YEAR(#REF!)</f>
        <v>#REF!</v>
      </c>
      <c r="W756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56" s="333"/>
      <c r="Y756" s="333"/>
      <c r="Z756" s="190"/>
      <c r="AA756" s="190"/>
      <c r="GA756" s="68"/>
    </row>
    <row r="757" spans="1:183" s="67" customFormat="1" ht="110.4" customHeight="1" x14ac:dyDescent="0.35">
      <c r="A757" s="67" t="s">
        <v>2495</v>
      </c>
      <c r="B757" s="282" t="s">
        <v>351</v>
      </c>
      <c r="C757" s="14" t="s">
        <v>50</v>
      </c>
      <c r="D757" s="256" t="s">
        <v>51</v>
      </c>
      <c r="E757" s="14" t="s">
        <v>1290</v>
      </c>
      <c r="F757" s="13" t="s">
        <v>1291</v>
      </c>
      <c r="G757" s="373">
        <v>156366.92000000001</v>
      </c>
      <c r="H757" s="264">
        <f>J757+K757+L757+M757+N757</f>
        <v>155116.92000000001</v>
      </c>
      <c r="I757" s="265">
        <f t="shared" si="10"/>
        <v>0.70787048891893933</v>
      </c>
      <c r="J757" s="15">
        <v>93332.28</v>
      </c>
      <c r="K757" s="15">
        <v>16470.41</v>
      </c>
      <c r="L757" s="15">
        <v>0</v>
      </c>
      <c r="M757" s="264">
        <v>0</v>
      </c>
      <c r="N757" s="15">
        <v>45314.23</v>
      </c>
      <c r="O757" s="39">
        <v>44235</v>
      </c>
      <c r="P757" s="252" t="e">
        <f>YEAR(#REF!)</f>
        <v>#REF!</v>
      </c>
      <c r="Q7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7" s="252">
        <f>YEAR(O757)</f>
        <v>2021</v>
      </c>
      <c r="S757" s="252" t="str">
        <f>IF(MONTH(O757)=1,"JANVIER",IF(MONTH(O757)=2,"FEVRIER",IF(MONTH(O757)=3,"MARS",IF(MONTH(O757)=4,"AVRIL",IF(MONTH(O757)=5,"MAI",IF(MONTH(O757)=6,"JUIN",IF(MONTH(O757)=7,"JUILLET",IF(MONTH(O757)=8,"AOUT",IF(MONTH(O757)=9,"SEPTEMBRE",IF(MONTH(O757)=10,"OCTOBRE",IF(MONTH(4)=11,"NOVEMBRE",IF(MONTH(#REF!)=12,"DECEMBRE"))))))))))))</f>
        <v>FEVRIER</v>
      </c>
      <c r="T757" s="252" t="e">
        <f>YEAR(#REF!)</f>
        <v>#REF!</v>
      </c>
      <c r="U7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7" s="501" t="e">
        <f>YEAR(#REF!)</f>
        <v>#REF!</v>
      </c>
      <c r="W757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57" s="333"/>
      <c r="Y757" s="333"/>
      <c r="Z757" s="190"/>
      <c r="AA757" s="190"/>
      <c r="GA757" s="68"/>
    </row>
    <row r="758" spans="1:183" s="67" customFormat="1" ht="107.15" customHeight="1" x14ac:dyDescent="0.35">
      <c r="A758" s="67" t="s">
        <v>2495</v>
      </c>
      <c r="B758" s="282" t="s">
        <v>351</v>
      </c>
      <c r="C758" s="14" t="s">
        <v>50</v>
      </c>
      <c r="D758" s="256" t="s">
        <v>51</v>
      </c>
      <c r="E758" s="14" t="s">
        <v>1292</v>
      </c>
      <c r="F758" s="40" t="s">
        <v>1293</v>
      </c>
      <c r="G758" s="15">
        <v>221617.61</v>
      </c>
      <c r="H758" s="264">
        <f>J758+K758+L758+M758+N758</f>
        <v>221289.11</v>
      </c>
      <c r="I758" s="265">
        <f t="shared" si="10"/>
        <v>0.81260998338327628</v>
      </c>
      <c r="J758" s="15">
        <v>152848.47</v>
      </c>
      <c r="K758" s="15">
        <v>26973.27</v>
      </c>
      <c r="L758" s="15">
        <v>0</v>
      </c>
      <c r="M758" s="264">
        <v>0</v>
      </c>
      <c r="N758" s="15">
        <v>41467.370000000003</v>
      </c>
      <c r="O758" s="39">
        <v>44215</v>
      </c>
      <c r="P758" s="252" t="e">
        <f>YEAR(#REF!)</f>
        <v>#REF!</v>
      </c>
      <c r="Q7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8" s="252">
        <f>YEAR(O758)</f>
        <v>2021</v>
      </c>
      <c r="S758" s="252" t="str">
        <f>IF(MONTH(O758)=1,"JANVIER",IF(MONTH(O758)=2,"FEVRIER",IF(MONTH(O758)=3,"MARS",IF(MONTH(O758)=4,"AVRIL",IF(MONTH(O758)=5,"MAI",IF(MONTH(O758)=6,"JUIN",IF(MONTH(O758)=7,"JUILLET",IF(MONTH(O758)=8,"AOUT",IF(MONTH(O758)=9,"SEPTEMBRE",IF(MONTH(O758)=10,"OCTOBRE",IF(MONTH(4)=11,"NOVEMBRE",IF(MONTH(#REF!)=12,"DECEMBRE"))))))))))))</f>
        <v>JANVIER</v>
      </c>
      <c r="T758" s="252" t="e">
        <f>YEAR(#REF!)</f>
        <v>#REF!</v>
      </c>
      <c r="U7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8" s="501" t="e">
        <f>YEAR(#REF!)</f>
        <v>#REF!</v>
      </c>
      <c r="W758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58" s="333"/>
      <c r="Y758" s="333"/>
      <c r="Z758" s="190"/>
      <c r="AA758" s="190"/>
      <c r="GA758" s="68"/>
    </row>
    <row r="759" spans="1:183" s="67" customFormat="1" ht="120.65" customHeight="1" x14ac:dyDescent="0.35">
      <c r="A759" s="67" t="s">
        <v>2495</v>
      </c>
      <c r="B759" s="282" t="s">
        <v>351</v>
      </c>
      <c r="C759" s="14" t="s">
        <v>50</v>
      </c>
      <c r="D759" s="256" t="s">
        <v>51</v>
      </c>
      <c r="E759" s="14" t="s">
        <v>1294</v>
      </c>
      <c r="F759" s="40" t="s">
        <v>1295</v>
      </c>
      <c r="G759" s="15">
        <v>186982.95</v>
      </c>
      <c r="H759" s="264">
        <f>J759+K759+L759+M759+N759</f>
        <v>186157.95</v>
      </c>
      <c r="I759" s="265">
        <f t="shared" si="10"/>
        <v>0.56485377068236942</v>
      </c>
      <c r="J759" s="15">
        <v>89379.21</v>
      </c>
      <c r="K759" s="15">
        <v>15772.81</v>
      </c>
      <c r="L759" s="15">
        <v>0</v>
      </c>
      <c r="M759" s="264">
        <v>0</v>
      </c>
      <c r="N759" s="15">
        <v>81005.929999999993</v>
      </c>
      <c r="O759" s="39">
        <v>44215</v>
      </c>
      <c r="P759" s="252" t="e">
        <f>YEAR(#REF!)</f>
        <v>#REF!</v>
      </c>
      <c r="Q7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59" s="252">
        <f>YEAR(O759)</f>
        <v>2021</v>
      </c>
      <c r="S759" s="252" t="str">
        <f>IF(MONTH(O759)=1,"JANVIER",IF(MONTH(O759)=2,"FEVRIER",IF(MONTH(O759)=3,"MARS",IF(MONTH(O759)=4,"AVRIL",IF(MONTH(O759)=5,"MAI",IF(MONTH(O759)=6,"JUIN",IF(MONTH(O759)=7,"JUILLET",IF(MONTH(O759)=8,"AOUT",IF(MONTH(O759)=9,"SEPTEMBRE",IF(MONTH(O759)=10,"OCTOBRE",IF(MONTH(4)=11,"NOVEMBRE",IF(MONTH(#REF!)=12,"DECEMBRE"))))))))))))</f>
        <v>JANVIER</v>
      </c>
      <c r="T759" s="252" t="e">
        <f>YEAR(#REF!)</f>
        <v>#REF!</v>
      </c>
      <c r="U7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59" s="501" t="e">
        <f>YEAR(#REF!)</f>
        <v>#REF!</v>
      </c>
      <c r="W759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59" s="333"/>
      <c r="Y759" s="333"/>
      <c r="Z759" s="190"/>
      <c r="AA759" s="190"/>
      <c r="GA759" s="68"/>
    </row>
    <row r="760" spans="1:183" s="67" customFormat="1" ht="117.65" customHeight="1" x14ac:dyDescent="0.35">
      <c r="A760" s="67" t="s">
        <v>2495</v>
      </c>
      <c r="B760" s="282" t="s">
        <v>351</v>
      </c>
      <c r="C760" s="394" t="s">
        <v>50</v>
      </c>
      <c r="D760" s="395" t="s">
        <v>51</v>
      </c>
      <c r="E760" s="14" t="s">
        <v>1296</v>
      </c>
      <c r="F760" s="310" t="s">
        <v>1297</v>
      </c>
      <c r="G760" s="15">
        <v>262462.25</v>
      </c>
      <c r="H760" s="264">
        <f>J760+K760+L760+M760+N760</f>
        <v>256691.49000000002</v>
      </c>
      <c r="I760" s="265">
        <f t="shared" si="10"/>
        <v>0.8446278059315484</v>
      </c>
      <c r="J760" s="15">
        <v>184287.45</v>
      </c>
      <c r="K760" s="15">
        <v>32521.32</v>
      </c>
      <c r="L760" s="15">
        <v>0</v>
      </c>
      <c r="M760" s="264">
        <v>0</v>
      </c>
      <c r="N760" s="15">
        <v>39882.720000000001</v>
      </c>
      <c r="O760" s="39">
        <v>44263</v>
      </c>
      <c r="P760" s="252" t="e">
        <f>YEAR(#REF!)</f>
        <v>#REF!</v>
      </c>
      <c r="Q7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0" s="252">
        <f>YEAR(O760)</f>
        <v>2021</v>
      </c>
      <c r="S760" s="252" t="str">
        <f>IF(MONTH(O760)=1,"JANVIER",IF(MONTH(O760)=2,"FEVRIER",IF(MONTH(O760)=3,"MARS",IF(MONTH(O760)=4,"AVRIL",IF(MONTH(O760)=5,"MAI",IF(MONTH(O760)=6,"JUIN",IF(MONTH(O760)=7,"JUILLET",IF(MONTH(O760)=8,"AOUT",IF(MONTH(O760)=9,"SEPTEMBRE",IF(MONTH(O760)=10,"OCTOBRE",IF(MONTH(4)=11,"NOVEMBRE",IF(MONTH(#REF!)=12,"DECEMBRE"))))))))))))</f>
        <v>MARS</v>
      </c>
      <c r="T760" s="252" t="e">
        <f>YEAR(#REF!)</f>
        <v>#REF!</v>
      </c>
      <c r="U7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0" s="501" t="e">
        <f>YEAR(#REF!)</f>
        <v>#REF!</v>
      </c>
      <c r="W760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60" s="330"/>
      <c r="Y760" s="330"/>
      <c r="Z760" s="190"/>
      <c r="AA760" s="190"/>
      <c r="GA760" s="68"/>
    </row>
    <row r="761" spans="1:183" s="67" customFormat="1" ht="66.900000000000006" customHeight="1" x14ac:dyDescent="0.35">
      <c r="A761" s="67" t="s">
        <v>2495</v>
      </c>
      <c r="B761" s="282" t="s">
        <v>351</v>
      </c>
      <c r="C761" s="394" t="s">
        <v>50</v>
      </c>
      <c r="D761" s="395" t="s">
        <v>51</v>
      </c>
      <c r="E761" s="14" t="s">
        <v>1298</v>
      </c>
      <c r="F761" s="310" t="s">
        <v>1299</v>
      </c>
      <c r="G761" s="15">
        <v>171862.5</v>
      </c>
      <c r="H761" s="264">
        <f>J761+K761+L761+M761+N761</f>
        <v>148302.5</v>
      </c>
      <c r="I761" s="265">
        <f t="shared" si="10"/>
        <v>0.85000003371487332</v>
      </c>
      <c r="J761" s="15">
        <v>107148.56</v>
      </c>
      <c r="K761" s="15">
        <v>18908.57</v>
      </c>
      <c r="L761" s="15">
        <v>0</v>
      </c>
      <c r="M761" s="264">
        <v>0</v>
      </c>
      <c r="N761" s="15">
        <v>22245.37</v>
      </c>
      <c r="O761" s="39">
        <v>44263</v>
      </c>
      <c r="P761" s="252" t="e">
        <f>YEAR(#REF!)</f>
        <v>#REF!</v>
      </c>
      <c r="Q7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1" s="252">
        <f>YEAR(O761)</f>
        <v>2021</v>
      </c>
      <c r="S761" s="252" t="str">
        <f>IF(MONTH(O761)=1,"JANVIER",IF(MONTH(O761)=2,"FEVRIER",IF(MONTH(O761)=3,"MARS",IF(MONTH(O761)=4,"AVRIL",IF(MONTH(O761)=5,"MAI",IF(MONTH(O761)=6,"JUIN",IF(MONTH(O761)=7,"JUILLET",IF(MONTH(O761)=8,"AOUT",IF(MONTH(O761)=9,"SEPTEMBRE",IF(MONTH(O761)=10,"OCTOBRE",IF(MONTH(4)=11,"NOVEMBRE",IF(MONTH(#REF!)=12,"DECEMBRE"))))))))))))</f>
        <v>MARS</v>
      </c>
      <c r="T761" s="252" t="e">
        <f>YEAR(#REF!)</f>
        <v>#REF!</v>
      </c>
      <c r="U7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1" s="501" t="e">
        <f>YEAR(#REF!)</f>
        <v>#REF!</v>
      </c>
      <c r="W761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61" s="330"/>
      <c r="Y761" s="330"/>
      <c r="Z761" s="190"/>
      <c r="AA761" s="190"/>
      <c r="GA761" s="68"/>
    </row>
    <row r="762" spans="1:183" s="215" customFormat="1" ht="164.4" customHeight="1" x14ac:dyDescent="0.35">
      <c r="A762" s="67" t="s">
        <v>2495</v>
      </c>
      <c r="B762" s="282" t="s">
        <v>351</v>
      </c>
      <c r="C762" s="14" t="s">
        <v>50</v>
      </c>
      <c r="D762" s="496" t="s">
        <v>51</v>
      </c>
      <c r="E762" s="14" t="s">
        <v>1300</v>
      </c>
      <c r="F762" s="310" t="s">
        <v>1301</v>
      </c>
      <c r="G762" s="15">
        <v>1309590.82</v>
      </c>
      <c r="H762" s="264">
        <f>J762+K762+L762+M762+N762</f>
        <v>1309590.82</v>
      </c>
      <c r="I762" s="265">
        <f t="shared" si="10"/>
        <v>0.75000000381798637</v>
      </c>
      <c r="J762" s="15">
        <v>834864.15</v>
      </c>
      <c r="K762" s="15">
        <v>147328.97</v>
      </c>
      <c r="L762" s="15">
        <v>0</v>
      </c>
      <c r="M762" s="15">
        <v>0</v>
      </c>
      <c r="N762" s="15">
        <v>327397.7</v>
      </c>
      <c r="O762" s="11" t="s">
        <v>27</v>
      </c>
      <c r="P762" s="497" t="e">
        <f>YEAR(#REF!)</f>
        <v>#REF!</v>
      </c>
      <c r="Q762" s="497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2" s="497"/>
      <c r="S762" s="497"/>
      <c r="T762" s="497" t="e">
        <f>YEAR(#REF!)</f>
        <v>#REF!</v>
      </c>
      <c r="U762" s="497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2" s="502" t="e">
        <f>YEAR(#REF!)</f>
        <v>#REF!</v>
      </c>
      <c r="W762" s="50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62" s="330"/>
      <c r="Y762" s="493"/>
      <c r="Z762" s="271"/>
      <c r="AA762" s="271"/>
      <c r="GA762" s="204"/>
    </row>
    <row r="763" spans="1:183" s="67" customFormat="1" ht="54.9" customHeight="1" x14ac:dyDescent="0.35">
      <c r="A763" s="67" t="s">
        <v>2495</v>
      </c>
      <c r="B763" s="282" t="s">
        <v>351</v>
      </c>
      <c r="C763" s="14" t="s">
        <v>50</v>
      </c>
      <c r="D763" s="256" t="s">
        <v>51</v>
      </c>
      <c r="E763" s="14" t="s">
        <v>1302</v>
      </c>
      <c r="F763" s="310" t="s">
        <v>1303</v>
      </c>
      <c r="G763" s="15">
        <v>519564</v>
      </c>
      <c r="H763" s="264">
        <f>J763+K763+L763+M763+N763</f>
        <v>514901.7</v>
      </c>
      <c r="I763" s="265">
        <f t="shared" si="10"/>
        <v>0.75000000971059144</v>
      </c>
      <c r="J763" s="15">
        <v>328249.83</v>
      </c>
      <c r="K763" s="15">
        <v>57926.45</v>
      </c>
      <c r="L763" s="15">
        <v>0</v>
      </c>
      <c r="M763" s="15">
        <v>0</v>
      </c>
      <c r="N763" s="15">
        <v>128725.42</v>
      </c>
      <c r="O763" s="39">
        <v>44313</v>
      </c>
      <c r="P763" s="252" t="e">
        <f>YEAR(#REF!)</f>
        <v>#REF!</v>
      </c>
      <c r="Q7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3" s="252">
        <f>YEAR(O763)</f>
        <v>2021</v>
      </c>
      <c r="S763" s="252" t="str">
        <f>IF(MONTH(O763)=1,"JANVIER",IF(MONTH(O763)=2,"FEVRIER",IF(MONTH(O763)=3,"MARS",IF(MONTH(O763)=4,"AVRIL",IF(MONTH(O763)=5,"MAI",IF(MONTH(O763)=6,"JUIN",IF(MONTH(O763)=7,"JUILLET",IF(MONTH(O763)=8,"AOUT",IF(MONTH(O763)=9,"SEPTEMBRE",IF(MONTH(O763)=10,"OCTOBRE",IF(MONTH(4)=11,"NOVEMBRE",IF(MONTH(#REF!)=12,"DECEMBRE"))))))))))))</f>
        <v>AVRIL</v>
      </c>
      <c r="T763" s="252" t="e">
        <f>YEAR(#REF!)</f>
        <v>#REF!</v>
      </c>
      <c r="U7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3" s="501" t="e">
        <f>YEAR(#REF!)</f>
        <v>#REF!</v>
      </c>
      <c r="W763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63" s="330"/>
      <c r="Y763" s="493"/>
      <c r="Z763" s="190"/>
      <c r="AA763" s="190"/>
      <c r="GA763" s="68"/>
    </row>
    <row r="764" spans="1:183" s="67" customFormat="1" ht="48.65" customHeight="1" x14ac:dyDescent="0.35">
      <c r="A764" s="67" t="s">
        <v>2495</v>
      </c>
      <c r="B764" s="282" t="s">
        <v>351</v>
      </c>
      <c r="C764" s="14" t="s">
        <v>50</v>
      </c>
      <c r="D764" s="256" t="s">
        <v>51</v>
      </c>
      <c r="E764" s="306" t="s">
        <v>1304</v>
      </c>
      <c r="F764" s="301" t="s">
        <v>1305</v>
      </c>
      <c r="G764" s="398">
        <v>226168.69</v>
      </c>
      <c r="H764" s="264">
        <f>J764+K764+L764+M764+N764</f>
        <v>202439.69</v>
      </c>
      <c r="I764" s="265">
        <f t="shared" si="10"/>
        <v>0.75000001234935709</v>
      </c>
      <c r="J764" s="15">
        <v>129055.3</v>
      </c>
      <c r="K764" s="15">
        <v>22774.47</v>
      </c>
      <c r="L764" s="15">
        <v>0</v>
      </c>
      <c r="M764" s="15">
        <v>0</v>
      </c>
      <c r="N764" s="15">
        <v>50609.919999999998</v>
      </c>
      <c r="O764" s="39">
        <v>44334</v>
      </c>
      <c r="P764" s="252" t="e">
        <f>YEAR(#REF!)</f>
        <v>#REF!</v>
      </c>
      <c r="Q7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4" s="252">
        <f>YEAR(O764)</f>
        <v>2021</v>
      </c>
      <c r="S764" s="252" t="str">
        <f>IF(MONTH(O764)=1,"JANVIER",IF(MONTH(O764)=2,"FEVRIER",IF(MONTH(O764)=3,"MARS",IF(MONTH(O764)=4,"AVRIL",IF(MONTH(O764)=5,"MAI",IF(MONTH(O764)=6,"JUIN",IF(MONTH(O764)=7,"JUILLET",IF(MONTH(O764)=8,"AOUT",IF(MONTH(O764)=9,"SEPTEMBRE",IF(MONTH(O764)=10,"OCTOBRE",IF(MONTH(4)=11,"NOVEMBRE",IF(MONTH(#REF!)=12,"DECEMBRE"))))))))))))</f>
        <v>MAI</v>
      </c>
      <c r="T764" s="252" t="e">
        <f>YEAR(#REF!)</f>
        <v>#REF!</v>
      </c>
      <c r="U7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4" s="501" t="e">
        <f>YEAR(#REF!)</f>
        <v>#REF!</v>
      </c>
      <c r="W764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764" s="333"/>
      <c r="Y764" s="494"/>
      <c r="Z764" s="190"/>
      <c r="AA764" s="190"/>
      <c r="GA764" s="68"/>
    </row>
    <row r="765" spans="1:183" s="333" customFormat="1" ht="108.9" customHeight="1" x14ac:dyDescent="0.35">
      <c r="A765" s="67" t="s">
        <v>2495</v>
      </c>
      <c r="B765" s="282" t="s">
        <v>351</v>
      </c>
      <c r="C765" s="14" t="s">
        <v>50</v>
      </c>
      <c r="D765" s="256" t="s">
        <v>51</v>
      </c>
      <c r="E765" s="14" t="s">
        <v>1306</v>
      </c>
      <c r="F765" s="12" t="s">
        <v>1307</v>
      </c>
      <c r="G765" s="15">
        <v>195390</v>
      </c>
      <c r="H765" s="264">
        <f>J765+K765+L765+M765+N765</f>
        <v>193042</v>
      </c>
      <c r="I765" s="265">
        <f t="shared" si="10"/>
        <v>0.75</v>
      </c>
      <c r="J765" s="15">
        <v>123064.27</v>
      </c>
      <c r="K765" s="15">
        <v>2295.4499999999998</v>
      </c>
      <c r="L765" s="15">
        <v>19421.78</v>
      </c>
      <c r="M765" s="15">
        <v>0</v>
      </c>
      <c r="N765" s="15">
        <v>48260.5</v>
      </c>
      <c r="O765" s="11" t="s">
        <v>27</v>
      </c>
      <c r="P765" s="252" t="e">
        <f>YEAR(#REF!)</f>
        <v>#REF!</v>
      </c>
      <c r="Q7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5" s="252" t="e">
        <f>YEAR(O765)</f>
        <v>#VALUE!</v>
      </c>
      <c r="S765" s="252" t="e">
        <f>IF(MONTH(O765)=1,"JANVIER",IF(MONTH(O765)=2,"FEVRIER",IF(MONTH(O765)=3,"MARS",IF(MONTH(O765)=4,"AVRIL",IF(MONTH(O765)=5,"MAI",IF(MONTH(O765)=6,"JUIN",IF(MONTH(O765)=7,"JUILLET",IF(MONTH(O765)=8,"AOUT",IF(MONTH(O765)=9,"SEPTEMBRE",IF(MONTH(O765)=10,"OCTOBRE",IF(MONTH(4)=11,"NOVEMBRE",IF(MONTH(#REF!)=12,"DECEMBRE"))))))))))))</f>
        <v>#VALUE!</v>
      </c>
      <c r="T765" s="252" t="e">
        <f>YEAR(#REF!)</f>
        <v>#REF!</v>
      </c>
      <c r="U7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5" s="501" t="e">
        <f>YEAR(#REF!)</f>
        <v>#REF!</v>
      </c>
      <c r="W765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Y765" s="503"/>
      <c r="Z765" s="190"/>
      <c r="AA765" s="190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  <c r="BF765" s="68"/>
      <c r="BG765" s="68"/>
      <c r="BH765" s="68"/>
      <c r="BI765" s="68"/>
      <c r="BJ765" s="68"/>
      <c r="BK765" s="68"/>
      <c r="BL765" s="68"/>
      <c r="BM765" s="68"/>
      <c r="BN765" s="68"/>
      <c r="BO765" s="68"/>
      <c r="BP765" s="68"/>
      <c r="BQ765" s="68"/>
      <c r="BR765" s="68"/>
      <c r="BS765" s="68"/>
      <c r="BT765" s="68"/>
      <c r="BU765" s="68"/>
      <c r="BV765" s="68"/>
      <c r="BW765" s="68"/>
      <c r="BX765" s="68"/>
      <c r="BY765" s="68"/>
      <c r="BZ765" s="68"/>
      <c r="CA765" s="68"/>
      <c r="CB765" s="68"/>
      <c r="CC765" s="68"/>
      <c r="CD765" s="68"/>
      <c r="CE765" s="68"/>
      <c r="CF765" s="68"/>
      <c r="CG765" s="68"/>
      <c r="CH765" s="68"/>
      <c r="CI765" s="68"/>
      <c r="CJ765" s="68"/>
      <c r="CK765" s="68"/>
      <c r="CL765" s="68"/>
      <c r="CM765" s="68"/>
      <c r="CN765" s="68"/>
      <c r="CO765" s="68"/>
      <c r="CP765" s="68"/>
      <c r="CQ765" s="68"/>
      <c r="CR765" s="68"/>
      <c r="CS765" s="68"/>
      <c r="CT765" s="68"/>
      <c r="CU765" s="68"/>
      <c r="CV765" s="68"/>
      <c r="CW765" s="68"/>
      <c r="CX765" s="68"/>
      <c r="CY765" s="68"/>
      <c r="CZ765" s="68"/>
      <c r="DA765" s="68"/>
      <c r="DB765" s="68"/>
      <c r="DC765" s="68"/>
      <c r="DD765" s="68"/>
      <c r="DE765" s="68"/>
      <c r="DF765" s="68"/>
      <c r="DG765" s="68"/>
      <c r="DH765" s="68"/>
      <c r="DI765" s="68"/>
      <c r="DJ765" s="68"/>
      <c r="DK765" s="68"/>
      <c r="DL765" s="68"/>
      <c r="DM765" s="68"/>
      <c r="DN765" s="68"/>
      <c r="DO765" s="68"/>
      <c r="DP765" s="68"/>
      <c r="DQ765" s="68"/>
      <c r="DR765" s="68"/>
      <c r="DS765" s="68"/>
      <c r="DT765" s="68"/>
      <c r="DU765" s="68"/>
      <c r="DV765" s="68"/>
      <c r="DW765" s="68"/>
      <c r="DX765" s="68"/>
      <c r="DY765" s="68"/>
      <c r="DZ765" s="68"/>
      <c r="EA765" s="68"/>
      <c r="EB765" s="68"/>
      <c r="EC765" s="68"/>
      <c r="ED765" s="68"/>
      <c r="EE765" s="68"/>
      <c r="EF765" s="68"/>
      <c r="EG765" s="68"/>
      <c r="EH765" s="68"/>
      <c r="EI765" s="68"/>
      <c r="EJ765" s="68"/>
      <c r="EK765" s="68"/>
      <c r="EL765" s="68"/>
      <c r="EM765" s="68"/>
      <c r="EN765" s="68"/>
      <c r="EO765" s="68"/>
      <c r="EP765" s="68"/>
      <c r="EQ765" s="68"/>
      <c r="ER765" s="68"/>
      <c r="ES765" s="68"/>
      <c r="ET765" s="68"/>
      <c r="EU765" s="68"/>
      <c r="EV765" s="68"/>
      <c r="EW765" s="68"/>
      <c r="EX765" s="68"/>
      <c r="EY765" s="68"/>
      <c r="EZ765" s="68"/>
      <c r="FA765" s="68"/>
      <c r="FB765" s="68"/>
      <c r="FC765" s="68"/>
      <c r="FD765" s="68"/>
      <c r="FE765" s="68"/>
      <c r="FF765" s="68"/>
      <c r="FG765" s="68"/>
      <c r="FH765" s="68"/>
      <c r="FI765" s="68"/>
      <c r="FJ765" s="68"/>
      <c r="FK765" s="68"/>
      <c r="FL765" s="68"/>
      <c r="FM765" s="68"/>
      <c r="FN765" s="68"/>
      <c r="FO765" s="68"/>
      <c r="FP765" s="68"/>
      <c r="FQ765" s="68"/>
      <c r="FR765" s="68"/>
      <c r="FS765" s="68"/>
      <c r="FT765" s="68"/>
      <c r="FU765" s="68"/>
      <c r="FV765" s="68"/>
      <c r="FW765" s="68"/>
      <c r="FX765" s="68"/>
      <c r="FY765" s="68"/>
      <c r="FZ765" s="68"/>
      <c r="GA765" s="68"/>
    </row>
    <row r="766" spans="1:183" s="333" customFormat="1" ht="168.65" customHeight="1" x14ac:dyDescent="0.35">
      <c r="A766" s="67" t="s">
        <v>2495</v>
      </c>
      <c r="B766" s="282" t="s">
        <v>351</v>
      </c>
      <c r="C766" s="14" t="s">
        <v>50</v>
      </c>
      <c r="D766" s="496" t="s">
        <v>51</v>
      </c>
      <c r="E766" s="14" t="s">
        <v>1308</v>
      </c>
      <c r="F766" s="12" t="s">
        <v>1190</v>
      </c>
      <c r="G766" s="15">
        <v>242133</v>
      </c>
      <c r="H766" s="264">
        <f>J766+K766+L766+M766+N766</f>
        <v>242133</v>
      </c>
      <c r="I766" s="265">
        <f t="shared" si="10"/>
        <v>0.74715239145428336</v>
      </c>
      <c r="J766" s="15">
        <v>153773.71</v>
      </c>
      <c r="K766" s="15">
        <v>3980.18</v>
      </c>
      <c r="L766" s="15">
        <v>23156.36</v>
      </c>
      <c r="M766" s="15">
        <v>0</v>
      </c>
      <c r="N766" s="15">
        <v>61222.75</v>
      </c>
      <c r="O766" s="11" t="s">
        <v>27</v>
      </c>
      <c r="P766" s="497" t="e">
        <f>YEAR(#REF!)</f>
        <v>#REF!</v>
      </c>
      <c r="Q766" s="497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6" s="497" t="e">
        <f>YEAR(O766)</f>
        <v>#VALUE!</v>
      </c>
      <c r="S766" s="497" t="e">
        <f>IF(MONTH(O766)=1,"JANVIER",IF(MONTH(O766)=2,"FEVRIER",IF(MONTH(O766)=3,"MARS",IF(MONTH(O766)=4,"AVRIL",IF(MONTH(O766)=5,"MAI",IF(MONTH(O766)=6,"JUIN",IF(MONTH(O766)=7,"JUILLET",IF(MONTH(O766)=8,"AOUT",IF(MONTH(O766)=9,"SEPTEMBRE",IF(MONTH(O766)=10,"OCTOBRE",IF(MONTH(4)=11,"NOVEMBRE",IF(MONTH(#REF!)=12,"DECEMBRE"))))))))))))</f>
        <v>#VALUE!</v>
      </c>
      <c r="T766" s="497" t="e">
        <f>YEAR(#REF!)</f>
        <v>#REF!</v>
      </c>
      <c r="U766" s="497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6" s="502" t="e">
        <f>YEAR(#REF!)</f>
        <v>#REF!</v>
      </c>
      <c r="W766" s="50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Y766" s="503"/>
      <c r="Z766" s="190"/>
      <c r="AA766" s="190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8"/>
      <c r="BG766" s="68"/>
      <c r="BH766" s="68"/>
      <c r="BI766" s="68"/>
      <c r="BJ766" s="68"/>
      <c r="BK766" s="68"/>
      <c r="BL766" s="68"/>
      <c r="BM766" s="68"/>
      <c r="BN766" s="68"/>
      <c r="BO766" s="68"/>
      <c r="BP766" s="68"/>
      <c r="BQ766" s="68"/>
      <c r="BR766" s="68"/>
      <c r="BS766" s="68"/>
      <c r="BT766" s="68"/>
      <c r="BU766" s="68"/>
      <c r="BV766" s="68"/>
      <c r="BW766" s="68"/>
      <c r="BX766" s="68"/>
      <c r="BY766" s="68"/>
      <c r="BZ766" s="68"/>
      <c r="CA766" s="68"/>
      <c r="CB766" s="68"/>
      <c r="CC766" s="68"/>
      <c r="CD766" s="68"/>
      <c r="CE766" s="68"/>
      <c r="CF766" s="68"/>
      <c r="CG766" s="68"/>
      <c r="CH766" s="68"/>
      <c r="CI766" s="68"/>
      <c r="CJ766" s="68"/>
      <c r="CK766" s="68"/>
      <c r="CL766" s="68"/>
      <c r="CM766" s="68"/>
      <c r="CN766" s="68"/>
      <c r="CO766" s="68"/>
      <c r="CP766" s="68"/>
      <c r="CQ766" s="68"/>
      <c r="CR766" s="68"/>
      <c r="CS766" s="68"/>
      <c r="CT766" s="68"/>
      <c r="CU766" s="68"/>
      <c r="CV766" s="68"/>
      <c r="CW766" s="68"/>
      <c r="CX766" s="68"/>
      <c r="CY766" s="68"/>
      <c r="CZ766" s="68"/>
      <c r="DA766" s="68"/>
      <c r="DB766" s="68"/>
      <c r="DC766" s="68"/>
      <c r="DD766" s="68"/>
      <c r="DE766" s="68"/>
      <c r="DF766" s="68"/>
      <c r="DG766" s="68"/>
      <c r="DH766" s="68"/>
      <c r="DI766" s="68"/>
      <c r="DJ766" s="68"/>
      <c r="DK766" s="68"/>
      <c r="DL766" s="68"/>
      <c r="DM766" s="68"/>
      <c r="DN766" s="68"/>
      <c r="DO766" s="68"/>
      <c r="DP766" s="68"/>
      <c r="DQ766" s="68"/>
      <c r="DR766" s="68"/>
      <c r="DS766" s="68"/>
      <c r="DT766" s="68"/>
      <c r="DU766" s="68"/>
      <c r="DV766" s="68"/>
      <c r="DW766" s="68"/>
      <c r="DX766" s="68"/>
      <c r="DY766" s="68"/>
      <c r="DZ766" s="68"/>
      <c r="EA766" s="68"/>
      <c r="EB766" s="68"/>
      <c r="EC766" s="68"/>
      <c r="ED766" s="68"/>
      <c r="EE766" s="68"/>
      <c r="EF766" s="68"/>
      <c r="EG766" s="68"/>
      <c r="EH766" s="68"/>
      <c r="EI766" s="68"/>
      <c r="EJ766" s="68"/>
      <c r="EK766" s="68"/>
      <c r="EL766" s="68"/>
      <c r="EM766" s="68"/>
      <c r="EN766" s="68"/>
      <c r="EO766" s="68"/>
      <c r="EP766" s="68"/>
      <c r="EQ766" s="68"/>
      <c r="ER766" s="68"/>
      <c r="ES766" s="68"/>
      <c r="ET766" s="68"/>
      <c r="EU766" s="68"/>
      <c r="EV766" s="68"/>
      <c r="EW766" s="68"/>
      <c r="EX766" s="68"/>
      <c r="EY766" s="68"/>
      <c r="EZ766" s="68"/>
      <c r="FA766" s="68"/>
      <c r="FB766" s="68"/>
      <c r="FC766" s="68"/>
      <c r="FD766" s="68"/>
      <c r="FE766" s="68"/>
      <c r="FF766" s="68"/>
      <c r="FG766" s="68"/>
      <c r="FH766" s="68"/>
      <c r="FI766" s="68"/>
      <c r="FJ766" s="68"/>
      <c r="FK766" s="68"/>
      <c r="FL766" s="68"/>
      <c r="FM766" s="68"/>
      <c r="FN766" s="68"/>
      <c r="FO766" s="68"/>
      <c r="FP766" s="68"/>
      <c r="FQ766" s="68"/>
      <c r="FR766" s="68"/>
      <c r="FS766" s="68"/>
      <c r="FT766" s="68"/>
      <c r="FU766" s="68"/>
      <c r="FV766" s="68"/>
      <c r="FW766" s="68"/>
      <c r="FX766" s="68"/>
      <c r="FY766" s="68"/>
      <c r="FZ766" s="68"/>
      <c r="GA766" s="68"/>
    </row>
    <row r="767" spans="1:183" s="333" customFormat="1" ht="87.65" customHeight="1" x14ac:dyDescent="0.35">
      <c r="A767" s="67" t="s">
        <v>2495</v>
      </c>
      <c r="B767" s="355" t="s">
        <v>1309</v>
      </c>
      <c r="C767" s="405" t="s">
        <v>50</v>
      </c>
      <c r="D767" s="406" t="s">
        <v>51</v>
      </c>
      <c r="E767" s="306" t="s">
        <v>1310</v>
      </c>
      <c r="F767" s="301" t="s">
        <v>445</v>
      </c>
      <c r="G767" s="398">
        <v>175595.45</v>
      </c>
      <c r="H767" s="290">
        <f>J767+K767+L767+M767+N767</f>
        <v>172327.94</v>
      </c>
      <c r="I767" s="93">
        <f t="shared" si="10"/>
        <v>0.5</v>
      </c>
      <c r="J767" s="290">
        <v>73239.37</v>
      </c>
      <c r="K767" s="290">
        <v>12924.6</v>
      </c>
      <c r="L767" s="290">
        <v>0</v>
      </c>
      <c r="M767" s="290">
        <v>0</v>
      </c>
      <c r="N767" s="290">
        <v>86163.97</v>
      </c>
      <c r="O767" s="39">
        <v>44070</v>
      </c>
      <c r="P767" s="252" t="e">
        <f>YEAR(#REF!)</f>
        <v>#REF!</v>
      </c>
      <c r="Q7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7" s="252">
        <f>YEAR(O767)</f>
        <v>2020</v>
      </c>
      <c r="S767" s="252" t="str">
        <f>IF(MONTH(O767)=1,"JANVIER",IF(MONTH(O767)=2,"FEVRIER",IF(MONTH(O767)=3,"MARS",IF(MONTH(O767)=4,"AVRIL",IF(MONTH(O767)=5,"MAI",IF(MONTH(O767)=6,"JUIN",IF(MONTH(O767)=7,"JUILLET",IF(MONTH(O767)=8,"AOUT",IF(MONTH(O767)=9,"SEPTEMBRE",IF(MONTH(O767)=10,"OCTOBRE",IF(MONTH(4)=11,"NOVEMBRE",IF(MONTH(#REF!)=12,"DECEMBRE"))))))))))))</f>
        <v>AOUT</v>
      </c>
      <c r="T767" s="252" t="e">
        <f>YEAR(#REF!)</f>
        <v>#REF!</v>
      </c>
      <c r="U7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7" s="501" t="e">
        <f>YEAR(#REF!)</f>
        <v>#REF!</v>
      </c>
      <c r="W767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Y767" s="504"/>
      <c r="Z767" s="190"/>
      <c r="AA767" s="190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8"/>
      <c r="BG767" s="68"/>
      <c r="BH767" s="68"/>
      <c r="BI767" s="68"/>
      <c r="BJ767" s="68"/>
      <c r="BK767" s="68"/>
      <c r="BL767" s="68"/>
      <c r="BM767" s="68"/>
      <c r="BN767" s="68"/>
      <c r="BO767" s="68"/>
      <c r="BP767" s="68"/>
      <c r="BQ767" s="68"/>
      <c r="BR767" s="68"/>
      <c r="BS767" s="68"/>
      <c r="BT767" s="68"/>
      <c r="BU767" s="68"/>
      <c r="BV767" s="68"/>
      <c r="BW767" s="68"/>
      <c r="BX767" s="68"/>
      <c r="BY767" s="68"/>
      <c r="BZ767" s="68"/>
      <c r="CA767" s="68"/>
      <c r="CB767" s="68"/>
      <c r="CC767" s="68"/>
      <c r="CD767" s="68"/>
      <c r="CE767" s="68"/>
      <c r="CF767" s="68"/>
      <c r="CG767" s="68"/>
      <c r="CH767" s="68"/>
      <c r="CI767" s="68"/>
      <c r="CJ767" s="68"/>
      <c r="CK767" s="68"/>
      <c r="CL767" s="68"/>
      <c r="CM767" s="68"/>
      <c r="CN767" s="68"/>
      <c r="CO767" s="68"/>
      <c r="CP767" s="68"/>
      <c r="CQ767" s="68"/>
      <c r="CR767" s="68"/>
      <c r="CS767" s="68"/>
      <c r="CT767" s="68"/>
      <c r="CU767" s="68"/>
      <c r="CV767" s="68"/>
      <c r="CW767" s="68"/>
      <c r="CX767" s="68"/>
      <c r="CY767" s="68"/>
      <c r="CZ767" s="68"/>
      <c r="DA767" s="68"/>
      <c r="DB767" s="68"/>
      <c r="DC767" s="68"/>
      <c r="DD767" s="68"/>
      <c r="DE767" s="68"/>
      <c r="DF767" s="68"/>
      <c r="DG767" s="68"/>
      <c r="DH767" s="68"/>
      <c r="DI767" s="68"/>
      <c r="DJ767" s="68"/>
      <c r="DK767" s="68"/>
      <c r="DL767" s="68"/>
      <c r="DM767" s="68"/>
      <c r="DN767" s="68"/>
      <c r="DO767" s="68"/>
      <c r="DP767" s="68"/>
      <c r="DQ767" s="68"/>
      <c r="DR767" s="68"/>
      <c r="DS767" s="68"/>
      <c r="DT767" s="68"/>
      <c r="DU767" s="68"/>
      <c r="DV767" s="68"/>
      <c r="DW767" s="68"/>
      <c r="DX767" s="68"/>
      <c r="DY767" s="68"/>
      <c r="DZ767" s="68"/>
      <c r="EA767" s="68"/>
      <c r="EB767" s="68"/>
      <c r="EC767" s="68"/>
      <c r="ED767" s="68"/>
      <c r="EE767" s="68"/>
      <c r="EF767" s="68"/>
      <c r="EG767" s="68"/>
      <c r="EH767" s="68"/>
      <c r="EI767" s="68"/>
      <c r="EJ767" s="68"/>
      <c r="EK767" s="68"/>
      <c r="EL767" s="68"/>
      <c r="EM767" s="68"/>
      <c r="EN767" s="68"/>
      <c r="EO767" s="68"/>
      <c r="EP767" s="68"/>
      <c r="EQ767" s="68"/>
      <c r="ER767" s="68"/>
      <c r="ES767" s="68"/>
      <c r="ET767" s="68"/>
      <c r="EU767" s="68"/>
      <c r="EV767" s="68"/>
      <c r="EW767" s="68"/>
      <c r="EX767" s="68"/>
      <c r="EY767" s="68"/>
      <c r="EZ767" s="68"/>
      <c r="FA767" s="68"/>
      <c r="FB767" s="68"/>
      <c r="FC767" s="68"/>
      <c r="FD767" s="68"/>
      <c r="FE767" s="68"/>
      <c r="FF767" s="68"/>
      <c r="FG767" s="68"/>
      <c r="FH767" s="68"/>
      <c r="FI767" s="68"/>
      <c r="FJ767" s="68"/>
      <c r="FK767" s="68"/>
      <c r="FL767" s="68"/>
      <c r="FM767" s="68"/>
      <c r="FN767" s="68"/>
      <c r="FO767" s="68"/>
      <c r="FP767" s="68"/>
      <c r="FQ767" s="68"/>
      <c r="FR767" s="68"/>
      <c r="FS767" s="68"/>
      <c r="FT767" s="68"/>
      <c r="FU767" s="68"/>
      <c r="FV767" s="68"/>
      <c r="FW767" s="68"/>
      <c r="FX767" s="68"/>
      <c r="FY767" s="68"/>
      <c r="FZ767" s="68"/>
      <c r="GA767" s="68"/>
    </row>
    <row r="768" spans="1:183" s="333" customFormat="1" ht="95.4" customHeight="1" x14ac:dyDescent="0.35">
      <c r="A768" s="67" t="s">
        <v>2495</v>
      </c>
      <c r="B768" s="355" t="s">
        <v>1309</v>
      </c>
      <c r="C768" s="405" t="s">
        <v>50</v>
      </c>
      <c r="D768" s="406" t="s">
        <v>51</v>
      </c>
      <c r="E768" s="306" t="s">
        <v>1311</v>
      </c>
      <c r="F768" s="301" t="s">
        <v>1312</v>
      </c>
      <c r="G768" s="398">
        <v>12416.5</v>
      </c>
      <c r="H768" s="290">
        <f>J768+K768+L768+M768+N768</f>
        <v>12416.5</v>
      </c>
      <c r="I768" s="93">
        <f t="shared" si="10"/>
        <v>0.5</v>
      </c>
      <c r="J768" s="290">
        <v>5277.01</v>
      </c>
      <c r="K768" s="290">
        <v>0</v>
      </c>
      <c r="L768" s="290">
        <v>931.24</v>
      </c>
      <c r="M768" s="290">
        <v>0</v>
      </c>
      <c r="N768" s="290">
        <v>6208.25</v>
      </c>
      <c r="O768" s="244">
        <v>43977</v>
      </c>
      <c r="P768" s="252" t="e">
        <f>YEAR(#REF!)</f>
        <v>#REF!</v>
      </c>
      <c r="Q7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8" s="252">
        <f>YEAR(O768)</f>
        <v>2020</v>
      </c>
      <c r="S768" s="252" t="str">
        <f>IF(MONTH(O768)=1,"JANVIER",IF(MONTH(O768)=2,"FEVRIER",IF(MONTH(O768)=3,"MARS",IF(MONTH(O768)=4,"AVRIL",IF(MONTH(O768)=5,"MAI",IF(MONTH(O768)=6,"JUIN",IF(MONTH(O768)=7,"JUILLET",IF(MONTH(O768)=8,"AOUT",IF(MONTH(O768)=9,"SEPTEMBRE",IF(MONTH(O768)=10,"OCTOBRE",IF(MONTH(4)=11,"NOVEMBRE",IF(MONTH(#REF!)=12,"DECEMBRE"))))))))))))</f>
        <v>MAI</v>
      </c>
      <c r="T768" s="252" t="e">
        <f>YEAR(#REF!)</f>
        <v>#REF!</v>
      </c>
      <c r="U7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8" s="292" t="s">
        <v>27</v>
      </c>
      <c r="W768" s="292" t="s">
        <v>27</v>
      </c>
      <c r="X768" s="359"/>
      <c r="Y768" s="505"/>
      <c r="Z768" s="190"/>
      <c r="AA768" s="190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8"/>
      <c r="BG768" s="68"/>
      <c r="BH768" s="68"/>
      <c r="BI768" s="68"/>
      <c r="BJ768" s="68"/>
      <c r="BK768" s="68"/>
      <c r="BL768" s="68"/>
      <c r="BM768" s="68"/>
      <c r="BN768" s="68"/>
      <c r="BO768" s="68"/>
      <c r="BP768" s="68"/>
      <c r="BQ768" s="68"/>
      <c r="BR768" s="68"/>
      <c r="BS768" s="68"/>
      <c r="BT768" s="68"/>
      <c r="BU768" s="68"/>
      <c r="BV768" s="68"/>
      <c r="BW768" s="68"/>
      <c r="BX768" s="68"/>
      <c r="BY768" s="68"/>
      <c r="BZ768" s="68"/>
      <c r="CA768" s="68"/>
      <c r="CB768" s="68"/>
      <c r="CC768" s="68"/>
      <c r="CD768" s="68"/>
      <c r="CE768" s="68"/>
      <c r="CF768" s="68"/>
      <c r="CG768" s="68"/>
      <c r="CH768" s="68"/>
      <c r="CI768" s="68"/>
      <c r="CJ768" s="68"/>
      <c r="CK768" s="68"/>
      <c r="CL768" s="68"/>
      <c r="CM768" s="68"/>
      <c r="CN768" s="68"/>
      <c r="CO768" s="68"/>
      <c r="CP768" s="68"/>
      <c r="CQ768" s="68"/>
      <c r="CR768" s="68"/>
      <c r="CS768" s="68"/>
      <c r="CT768" s="68"/>
      <c r="CU768" s="68"/>
      <c r="CV768" s="68"/>
      <c r="CW768" s="68"/>
      <c r="CX768" s="68"/>
      <c r="CY768" s="68"/>
      <c r="CZ768" s="68"/>
      <c r="DA768" s="68"/>
      <c r="DB768" s="68"/>
      <c r="DC768" s="68"/>
      <c r="DD768" s="68"/>
      <c r="DE768" s="68"/>
      <c r="DF768" s="68"/>
      <c r="DG768" s="68"/>
      <c r="DH768" s="68"/>
      <c r="DI768" s="68"/>
      <c r="DJ768" s="68"/>
      <c r="DK768" s="68"/>
      <c r="DL768" s="68"/>
      <c r="DM768" s="68"/>
      <c r="DN768" s="68"/>
      <c r="DO768" s="68"/>
      <c r="DP768" s="68"/>
      <c r="DQ768" s="68"/>
      <c r="DR768" s="68"/>
      <c r="DS768" s="68"/>
      <c r="DT768" s="68"/>
      <c r="DU768" s="68"/>
      <c r="DV768" s="68"/>
      <c r="DW768" s="68"/>
      <c r="DX768" s="68"/>
      <c r="DY768" s="68"/>
      <c r="DZ768" s="68"/>
      <c r="EA768" s="68"/>
      <c r="EB768" s="68"/>
      <c r="EC768" s="68"/>
      <c r="ED768" s="68"/>
      <c r="EE768" s="68"/>
      <c r="EF768" s="68"/>
      <c r="EG768" s="68"/>
      <c r="EH768" s="68"/>
      <c r="EI768" s="68"/>
      <c r="EJ768" s="68"/>
      <c r="EK768" s="68"/>
      <c r="EL768" s="68"/>
      <c r="EM768" s="68"/>
      <c r="EN768" s="68"/>
      <c r="EO768" s="68"/>
      <c r="EP768" s="68"/>
      <c r="EQ768" s="68"/>
      <c r="ER768" s="68"/>
      <c r="ES768" s="68"/>
      <c r="ET768" s="68"/>
      <c r="EU768" s="68"/>
      <c r="EV768" s="68"/>
      <c r="EW768" s="68"/>
      <c r="EX768" s="68"/>
      <c r="EY768" s="68"/>
      <c r="EZ768" s="68"/>
      <c r="FA768" s="68"/>
      <c r="FB768" s="68"/>
      <c r="FC768" s="68"/>
      <c r="FD768" s="68"/>
      <c r="FE768" s="68"/>
      <c r="FF768" s="68"/>
      <c r="FG768" s="68"/>
      <c r="FH768" s="68"/>
      <c r="FI768" s="68"/>
      <c r="FJ768" s="68"/>
      <c r="FK768" s="68"/>
      <c r="FL768" s="68"/>
      <c r="FM768" s="68"/>
      <c r="FN768" s="68"/>
      <c r="FO768" s="68"/>
      <c r="FP768" s="68"/>
      <c r="FQ768" s="68"/>
      <c r="FR768" s="68"/>
      <c r="FS768" s="68"/>
      <c r="FT768" s="68"/>
      <c r="FU768" s="68"/>
      <c r="FV768" s="68"/>
      <c r="FW768" s="68"/>
      <c r="FX768" s="68"/>
      <c r="FY768" s="68"/>
      <c r="FZ768" s="68"/>
      <c r="GA768" s="68"/>
    </row>
    <row r="769" spans="1:183" s="214" customFormat="1" ht="86.4" customHeight="1" x14ac:dyDescent="0.35">
      <c r="A769" s="67" t="s">
        <v>2495</v>
      </c>
      <c r="B769" s="355" t="s">
        <v>1309</v>
      </c>
      <c r="C769" s="405" t="s">
        <v>50</v>
      </c>
      <c r="D769" s="406" t="s">
        <v>51</v>
      </c>
      <c r="E769" s="306" t="s">
        <v>1313</v>
      </c>
      <c r="F769" s="301" t="s">
        <v>429</v>
      </c>
      <c r="G769" s="398">
        <v>47949</v>
      </c>
      <c r="H769" s="290">
        <f>J769+K769+L769+M769+N769</f>
        <v>47949</v>
      </c>
      <c r="I769" s="93">
        <f t="shared" si="10"/>
        <v>0.65</v>
      </c>
      <c r="J769" s="290">
        <v>26491.82</v>
      </c>
      <c r="K769" s="290">
        <v>0</v>
      </c>
      <c r="L769" s="290">
        <v>4675.03</v>
      </c>
      <c r="M769" s="290">
        <v>0</v>
      </c>
      <c r="N769" s="290">
        <v>16782.150000000001</v>
      </c>
      <c r="O769" s="244">
        <v>43977</v>
      </c>
      <c r="P769" s="252" t="e">
        <f>YEAR(#REF!)</f>
        <v>#REF!</v>
      </c>
      <c r="Q7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69" s="252">
        <f>YEAR(O769)</f>
        <v>2020</v>
      </c>
      <c r="S769" s="252" t="str">
        <f>IF(MONTH(O769)=1,"JANVIER",IF(MONTH(O769)=2,"FEVRIER",IF(MONTH(O769)=3,"MARS",IF(MONTH(O769)=4,"AVRIL",IF(MONTH(O769)=5,"MAI",IF(MONTH(O769)=6,"JUIN",IF(MONTH(O769)=7,"JUILLET",IF(MONTH(O769)=8,"AOUT",IF(MONTH(O769)=9,"SEPTEMBRE",IF(MONTH(O769)=10,"OCTOBRE",IF(MONTH(4)=11,"NOVEMBRE",IF(MONTH(#REF!)=12,"DECEMBRE"))))))))))))</f>
        <v>MAI</v>
      </c>
      <c r="T769" s="252" t="e">
        <f>YEAR(#REF!)</f>
        <v>#REF!</v>
      </c>
      <c r="U7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69" s="292" t="s">
        <v>27</v>
      </c>
      <c r="W769" s="292" t="s">
        <v>27</v>
      </c>
      <c r="X769" s="359"/>
      <c r="Y769" s="484"/>
      <c r="Z769" s="190"/>
      <c r="AA769" s="190"/>
      <c r="GA769" s="484"/>
    </row>
    <row r="770" spans="1:183" s="214" customFormat="1" ht="80.400000000000006" customHeight="1" x14ac:dyDescent="0.35">
      <c r="A770" s="67" t="s">
        <v>2495</v>
      </c>
      <c r="B770" s="355" t="s">
        <v>1309</v>
      </c>
      <c r="C770" s="405" t="s">
        <v>50</v>
      </c>
      <c r="D770" s="406" t="s">
        <v>51</v>
      </c>
      <c r="E770" s="306" t="s">
        <v>1314</v>
      </c>
      <c r="F770" s="301" t="s">
        <v>601</v>
      </c>
      <c r="G770" s="398">
        <v>73388.05</v>
      </c>
      <c r="H770" s="290">
        <f>J770+K770+L770+M770+N770</f>
        <v>53456.3</v>
      </c>
      <c r="I770" s="93">
        <f t="shared" si="10"/>
        <v>0.49999999999999994</v>
      </c>
      <c r="J770" s="290">
        <v>22718.92</v>
      </c>
      <c r="K770" s="290">
        <v>0</v>
      </c>
      <c r="L770" s="290">
        <v>4009.23</v>
      </c>
      <c r="M770" s="290">
        <v>0</v>
      </c>
      <c r="N770" s="290">
        <v>26728.15</v>
      </c>
      <c r="O770" s="244">
        <v>43977</v>
      </c>
      <c r="P770" s="252" t="e">
        <f>YEAR(#REF!)</f>
        <v>#REF!</v>
      </c>
      <c r="Q7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0" s="252">
        <f>YEAR(O770)</f>
        <v>2020</v>
      </c>
      <c r="S770" s="252" t="str">
        <f>IF(MONTH(O770)=1,"JANVIER",IF(MONTH(O770)=2,"FEVRIER",IF(MONTH(O770)=3,"MARS",IF(MONTH(O770)=4,"AVRIL",IF(MONTH(O770)=5,"MAI",IF(MONTH(O770)=6,"JUIN",IF(MONTH(O770)=7,"JUILLET",IF(MONTH(O770)=8,"AOUT",IF(MONTH(O770)=9,"SEPTEMBRE",IF(MONTH(O770)=10,"OCTOBRE",IF(MONTH(4)=11,"NOVEMBRE",IF(MONTH(#REF!)=12,"DECEMBRE"))))))))))))</f>
        <v>MAI</v>
      </c>
      <c r="T770" s="252" t="e">
        <f>YEAR(#REF!)</f>
        <v>#REF!</v>
      </c>
      <c r="U7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0" s="292" t="s">
        <v>27</v>
      </c>
      <c r="W770" s="292" t="s">
        <v>27</v>
      </c>
      <c r="X770" s="359"/>
      <c r="Y770" s="484"/>
      <c r="Z770" s="190"/>
      <c r="AA770" s="190"/>
      <c r="GA770" s="484"/>
    </row>
    <row r="771" spans="1:183" s="214" customFormat="1" ht="84.9" customHeight="1" x14ac:dyDescent="0.35">
      <c r="A771" s="67" t="s">
        <v>2495</v>
      </c>
      <c r="B771" s="506" t="s">
        <v>1309</v>
      </c>
      <c r="C771" s="405" t="s">
        <v>50</v>
      </c>
      <c r="D771" s="406" t="s">
        <v>51</v>
      </c>
      <c r="E771" s="306" t="s">
        <v>1315</v>
      </c>
      <c r="F771" s="301" t="s">
        <v>422</v>
      </c>
      <c r="G771" s="398">
        <v>50319.5</v>
      </c>
      <c r="H771" s="290">
        <f>J771+K771+L771+M771+N771</f>
        <v>50319.5</v>
      </c>
      <c r="I771" s="93">
        <f t="shared" si="10"/>
        <v>0.5</v>
      </c>
      <c r="J771" s="290">
        <v>21385.78</v>
      </c>
      <c r="K771" s="290">
        <v>0</v>
      </c>
      <c r="L771" s="290">
        <v>3773.97</v>
      </c>
      <c r="M771" s="290">
        <v>0</v>
      </c>
      <c r="N771" s="290">
        <v>25159.75</v>
      </c>
      <c r="O771" s="244">
        <v>43977</v>
      </c>
      <c r="P771" s="252" t="e">
        <f>YEAR(#REF!)</f>
        <v>#REF!</v>
      </c>
      <c r="Q7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1" s="252">
        <f>YEAR(O771)</f>
        <v>2020</v>
      </c>
      <c r="S771" s="252" t="str">
        <f>IF(MONTH(O771)=1,"JANVIER",IF(MONTH(O771)=2,"FEVRIER",IF(MONTH(O771)=3,"MARS",IF(MONTH(O771)=4,"AVRIL",IF(MONTH(O771)=5,"MAI",IF(MONTH(O771)=6,"JUIN",IF(MONTH(O771)=7,"JUILLET",IF(MONTH(O771)=8,"AOUT",IF(MONTH(O771)=9,"SEPTEMBRE",IF(MONTH(O771)=10,"OCTOBRE",IF(MONTH(4)=11,"NOVEMBRE",IF(MONTH(#REF!)=12,"DECEMBRE"))))))))))))</f>
        <v>MAI</v>
      </c>
      <c r="T771" s="252" t="e">
        <f>YEAR(#REF!)</f>
        <v>#REF!</v>
      </c>
      <c r="U7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1" s="292" t="s">
        <v>27</v>
      </c>
      <c r="W771" s="292" t="s">
        <v>27</v>
      </c>
      <c r="X771" s="359"/>
      <c r="Y771" s="484"/>
      <c r="Z771" s="190"/>
      <c r="AA771" s="190"/>
      <c r="GA771" s="484"/>
    </row>
    <row r="772" spans="1:183" s="67" customFormat="1" ht="83.4" customHeight="1" x14ac:dyDescent="0.35">
      <c r="A772" s="67" t="s">
        <v>2495</v>
      </c>
      <c r="B772" s="355" t="s">
        <v>1309</v>
      </c>
      <c r="C772" s="405" t="s">
        <v>50</v>
      </c>
      <c r="D772" s="406" t="s">
        <v>51</v>
      </c>
      <c r="E772" s="306" t="s">
        <v>1316</v>
      </c>
      <c r="F772" s="295" t="s">
        <v>1143</v>
      </c>
      <c r="G772" s="365">
        <v>42542.85</v>
      </c>
      <c r="H772" s="290">
        <f>J772+K772+L772+M772+N772</f>
        <v>42542.850000000006</v>
      </c>
      <c r="I772" s="93">
        <f t="shared" si="10"/>
        <v>0.49999988247143762</v>
      </c>
      <c r="J772" s="311">
        <v>18080.7</v>
      </c>
      <c r="K772" s="290">
        <v>0</v>
      </c>
      <c r="L772" s="311">
        <v>3190.72</v>
      </c>
      <c r="M772" s="311">
        <v>0</v>
      </c>
      <c r="N772" s="311">
        <v>21271.43</v>
      </c>
      <c r="O772" s="244">
        <v>43977</v>
      </c>
      <c r="P772" s="252" t="e">
        <f>YEAR(#REF!)</f>
        <v>#REF!</v>
      </c>
      <c r="Q7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2" s="252">
        <f>YEAR(O772)</f>
        <v>2020</v>
      </c>
      <c r="S772" s="252" t="str">
        <f>IF(MONTH(O772)=1,"JANVIER",IF(MONTH(O772)=2,"FEVRIER",IF(MONTH(O772)=3,"MARS",IF(MONTH(O772)=4,"AVRIL",IF(MONTH(O772)=5,"MAI",IF(MONTH(O772)=6,"JUIN",IF(MONTH(O772)=7,"JUILLET",IF(MONTH(O772)=8,"AOUT",IF(MONTH(O772)=9,"SEPTEMBRE",IF(MONTH(O772)=10,"OCTOBRE",IF(MONTH(4)=11,"NOVEMBRE",IF(MONTH(#REF!)=12,"DECEMBRE"))))))))))))</f>
        <v>MAI</v>
      </c>
      <c r="T772" s="252" t="e">
        <f>YEAR(#REF!)</f>
        <v>#REF!</v>
      </c>
      <c r="U7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2" s="292" t="s">
        <v>27</v>
      </c>
      <c r="W772" s="292" t="s">
        <v>27</v>
      </c>
      <c r="X772" s="359"/>
      <c r="Y772" s="484"/>
      <c r="Z772" s="190"/>
      <c r="AA772" s="190"/>
      <c r="GA772" s="68"/>
    </row>
    <row r="773" spans="1:183" s="67" customFormat="1" ht="80.400000000000006" customHeight="1" x14ac:dyDescent="0.35">
      <c r="A773" s="67" t="s">
        <v>2495</v>
      </c>
      <c r="B773" s="355" t="s">
        <v>1309</v>
      </c>
      <c r="C773" s="405" t="s">
        <v>50</v>
      </c>
      <c r="D773" s="406" t="s">
        <v>51</v>
      </c>
      <c r="E773" s="306" t="s">
        <v>1317</v>
      </c>
      <c r="F773" s="295" t="s">
        <v>1023</v>
      </c>
      <c r="G773" s="365">
        <v>122506.9</v>
      </c>
      <c r="H773" s="290">
        <f>J773+K773+L773+M773+N773</f>
        <v>122506.9</v>
      </c>
      <c r="I773" s="93">
        <f t="shared" si="10"/>
        <v>0.59343555342597032</v>
      </c>
      <c r="J773" s="311">
        <v>61794.95</v>
      </c>
      <c r="K773" s="311">
        <v>0</v>
      </c>
      <c r="L773" s="311">
        <v>10905</v>
      </c>
      <c r="M773" s="311">
        <v>0</v>
      </c>
      <c r="N773" s="311">
        <v>49806.95</v>
      </c>
      <c r="O773" s="244">
        <v>43977</v>
      </c>
      <c r="P773" s="252" t="e">
        <f>YEAR(#REF!)</f>
        <v>#REF!</v>
      </c>
      <c r="Q7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3" s="252">
        <f>YEAR(O773)</f>
        <v>2020</v>
      </c>
      <c r="S773" s="252" t="str">
        <f>IF(MONTH(O773)=1,"JANVIER",IF(MONTH(O773)=2,"FEVRIER",IF(MONTH(O773)=3,"MARS",IF(MONTH(O773)=4,"AVRIL",IF(MONTH(O773)=5,"MAI",IF(MONTH(O773)=6,"JUIN",IF(MONTH(O773)=7,"JUILLET",IF(MONTH(O773)=8,"AOUT",IF(MONTH(O773)=9,"SEPTEMBRE",IF(MONTH(O773)=10,"OCTOBRE",IF(MONTH(4)=11,"NOVEMBRE",IF(MONTH(#REF!)=12,"DECEMBRE"))))))))))))</f>
        <v>MAI</v>
      </c>
      <c r="T773" s="252" t="e">
        <f>YEAR(#REF!)</f>
        <v>#REF!</v>
      </c>
      <c r="U7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3" s="292" t="s">
        <v>27</v>
      </c>
      <c r="W773" s="292" t="s">
        <v>27</v>
      </c>
      <c r="X773" s="359"/>
      <c r="Y773" s="484"/>
      <c r="Z773" s="190"/>
      <c r="AA773" s="190"/>
      <c r="GA773" s="68"/>
    </row>
    <row r="774" spans="1:183" s="67" customFormat="1" ht="77.150000000000006" customHeight="1" x14ac:dyDescent="0.35">
      <c r="A774" s="67" t="s">
        <v>2495</v>
      </c>
      <c r="B774" s="355" t="s">
        <v>1309</v>
      </c>
      <c r="C774" s="405" t="s">
        <v>50</v>
      </c>
      <c r="D774" s="406" t="s">
        <v>51</v>
      </c>
      <c r="E774" s="306" t="s">
        <v>1318</v>
      </c>
      <c r="F774" s="295" t="s">
        <v>359</v>
      </c>
      <c r="G774" s="365">
        <v>49012.5</v>
      </c>
      <c r="H774" s="290">
        <f>J774+K774+L774+M774+N774</f>
        <v>47705.5</v>
      </c>
      <c r="I774" s="93">
        <f t="shared" si="10"/>
        <v>0.5</v>
      </c>
      <c r="J774" s="311">
        <v>20274.830000000002</v>
      </c>
      <c r="K774" s="311">
        <v>0</v>
      </c>
      <c r="L774" s="311">
        <v>3577.92</v>
      </c>
      <c r="M774" s="311">
        <v>0</v>
      </c>
      <c r="N774" s="311">
        <v>23852.75</v>
      </c>
      <c r="O774" s="244">
        <v>43977</v>
      </c>
      <c r="P774" s="252" t="e">
        <f>YEAR(#REF!)</f>
        <v>#REF!</v>
      </c>
      <c r="Q7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4" s="252">
        <f>YEAR(O774)</f>
        <v>2020</v>
      </c>
      <c r="S774" s="252" t="str">
        <f>IF(MONTH(O774)=1,"JANVIER",IF(MONTH(O774)=2,"FEVRIER",IF(MONTH(O774)=3,"MARS",IF(MONTH(O774)=4,"AVRIL",IF(MONTH(O774)=5,"MAI",IF(MONTH(O774)=6,"JUIN",IF(MONTH(O774)=7,"JUILLET",IF(MONTH(O774)=8,"AOUT",IF(MONTH(O774)=9,"SEPTEMBRE",IF(MONTH(O774)=10,"OCTOBRE",IF(MONTH(4)=11,"NOVEMBRE",IF(MONTH(#REF!)=12,"DECEMBRE"))))))))))))</f>
        <v>MAI</v>
      </c>
      <c r="T774" s="252" t="e">
        <f>YEAR(#REF!)</f>
        <v>#REF!</v>
      </c>
      <c r="U7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4" s="292" t="s">
        <v>27</v>
      </c>
      <c r="W774" s="292" t="s">
        <v>27</v>
      </c>
      <c r="X774" s="359"/>
      <c r="Y774" s="484"/>
      <c r="Z774" s="190"/>
      <c r="AA774" s="190"/>
      <c r="GA774" s="68"/>
    </row>
    <row r="775" spans="1:183" s="67" customFormat="1" ht="77.150000000000006" customHeight="1" x14ac:dyDescent="0.35">
      <c r="A775" s="67" t="s">
        <v>2495</v>
      </c>
      <c r="B775" s="355" t="s">
        <v>1309</v>
      </c>
      <c r="C775" s="405" t="s">
        <v>50</v>
      </c>
      <c r="D775" s="406" t="s">
        <v>51</v>
      </c>
      <c r="E775" s="306" t="s">
        <v>1319</v>
      </c>
      <c r="F775" s="295" t="s">
        <v>363</v>
      </c>
      <c r="G775" s="365">
        <v>50776.95</v>
      </c>
      <c r="H775" s="290">
        <f>J775+K775+L775+M775+N775</f>
        <v>50776.95</v>
      </c>
      <c r="I775" s="93">
        <f t="shared" si="10"/>
        <v>0.49999990153012341</v>
      </c>
      <c r="J775" s="311">
        <v>21580.19</v>
      </c>
      <c r="K775" s="311">
        <v>0</v>
      </c>
      <c r="L775" s="311">
        <v>3808.28</v>
      </c>
      <c r="M775" s="311">
        <v>0</v>
      </c>
      <c r="N775" s="311">
        <v>25388.48</v>
      </c>
      <c r="O775" s="244">
        <v>43977</v>
      </c>
      <c r="P775" s="252" t="e">
        <f>YEAR(#REF!)</f>
        <v>#REF!</v>
      </c>
      <c r="Q7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5" s="252">
        <f>YEAR(O775)</f>
        <v>2020</v>
      </c>
      <c r="S775" s="252" t="str">
        <f>IF(MONTH(O775)=1,"JANVIER",IF(MONTH(O775)=2,"FEVRIER",IF(MONTH(O775)=3,"MARS",IF(MONTH(O775)=4,"AVRIL",IF(MONTH(O775)=5,"MAI",IF(MONTH(O775)=6,"JUIN",IF(MONTH(O775)=7,"JUILLET",IF(MONTH(O775)=8,"AOUT",IF(MONTH(O775)=9,"SEPTEMBRE",IF(MONTH(O775)=10,"OCTOBRE",IF(MONTH(4)=11,"NOVEMBRE",IF(MONTH(#REF!)=12,"DECEMBRE"))))))))))))</f>
        <v>MAI</v>
      </c>
      <c r="T775" s="252" t="e">
        <f>YEAR(#REF!)</f>
        <v>#REF!</v>
      </c>
      <c r="U7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5" s="292" t="s">
        <v>27</v>
      </c>
      <c r="W775" s="292" t="s">
        <v>27</v>
      </c>
      <c r="X775" s="359"/>
      <c r="Y775" s="484"/>
      <c r="Z775" s="190"/>
      <c r="AA775" s="190"/>
      <c r="GA775" s="68"/>
    </row>
    <row r="776" spans="1:183" s="67" customFormat="1" ht="83.15" customHeight="1" x14ac:dyDescent="0.35">
      <c r="A776" s="67" t="s">
        <v>2495</v>
      </c>
      <c r="B776" s="355" t="s">
        <v>1309</v>
      </c>
      <c r="C776" s="405" t="s">
        <v>50</v>
      </c>
      <c r="D776" s="406" t="s">
        <v>51</v>
      </c>
      <c r="E776" s="306" t="s">
        <v>1320</v>
      </c>
      <c r="F776" s="295" t="s">
        <v>1155</v>
      </c>
      <c r="G776" s="365">
        <v>21369.45</v>
      </c>
      <c r="H776" s="290">
        <f>J776+K776+L776+M776+N776</f>
        <v>21369.45</v>
      </c>
      <c r="I776" s="93">
        <f t="shared" si="10"/>
        <v>0.49999976602111895</v>
      </c>
      <c r="J776" s="311">
        <v>9082.01</v>
      </c>
      <c r="K776" s="311">
        <v>0</v>
      </c>
      <c r="L776" s="311">
        <v>1602.71</v>
      </c>
      <c r="M776" s="311">
        <v>0</v>
      </c>
      <c r="N776" s="311">
        <v>10684.73</v>
      </c>
      <c r="O776" s="244">
        <v>43977</v>
      </c>
      <c r="P776" s="252" t="e">
        <f>YEAR(#REF!)</f>
        <v>#REF!</v>
      </c>
      <c r="Q7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6" s="252">
        <f>YEAR(O776)</f>
        <v>2020</v>
      </c>
      <c r="S776" s="252" t="str">
        <f>IF(MONTH(O776)=1,"JANVIER",IF(MONTH(O776)=2,"FEVRIER",IF(MONTH(O776)=3,"MARS",IF(MONTH(O776)=4,"AVRIL",IF(MONTH(O776)=5,"MAI",IF(MONTH(O776)=6,"JUIN",IF(MONTH(O776)=7,"JUILLET",IF(MONTH(O776)=8,"AOUT",IF(MONTH(O776)=9,"SEPTEMBRE",IF(MONTH(O776)=10,"OCTOBRE",IF(MONTH(4)=11,"NOVEMBRE",IF(MONTH(#REF!)=12,"DECEMBRE"))))))))))))</f>
        <v>MAI</v>
      </c>
      <c r="T776" s="252" t="e">
        <f>YEAR(#REF!)</f>
        <v>#REF!</v>
      </c>
      <c r="U7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6" s="292" t="s">
        <v>27</v>
      </c>
      <c r="W776" s="292" t="s">
        <v>27</v>
      </c>
      <c r="X776" s="359"/>
      <c r="Y776" s="484"/>
      <c r="Z776" s="190"/>
      <c r="AA776" s="190"/>
      <c r="GA776" s="68"/>
    </row>
    <row r="777" spans="1:183" s="67" customFormat="1" ht="85.5" customHeight="1" x14ac:dyDescent="0.35">
      <c r="A777" s="67" t="s">
        <v>2495</v>
      </c>
      <c r="B777" s="355" t="s">
        <v>1309</v>
      </c>
      <c r="C777" s="405" t="s">
        <v>50</v>
      </c>
      <c r="D777" s="406" t="s">
        <v>51</v>
      </c>
      <c r="E777" s="306" t="s">
        <v>1321</v>
      </c>
      <c r="F777" s="295" t="s">
        <v>1322</v>
      </c>
      <c r="G777" s="365">
        <v>6796.4</v>
      </c>
      <c r="H777" s="290">
        <f>J777+K777+L777+M777+N777</f>
        <v>6796.4</v>
      </c>
      <c r="I777" s="93">
        <f t="shared" si="10"/>
        <v>0.5</v>
      </c>
      <c r="J777" s="311">
        <v>2888.47</v>
      </c>
      <c r="K777" s="311">
        <v>0</v>
      </c>
      <c r="L777" s="311">
        <v>509.73</v>
      </c>
      <c r="M777" s="311">
        <v>0</v>
      </c>
      <c r="N777" s="311">
        <v>3398.2</v>
      </c>
      <c r="O777" s="244">
        <v>43977</v>
      </c>
      <c r="P777" s="252" t="e">
        <f>YEAR(#REF!)</f>
        <v>#REF!</v>
      </c>
      <c r="Q7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7" s="252">
        <f>YEAR(O777)</f>
        <v>2020</v>
      </c>
      <c r="S777" s="252" t="str">
        <f>IF(MONTH(O777)=1,"JANVIER",IF(MONTH(O777)=2,"FEVRIER",IF(MONTH(O777)=3,"MARS",IF(MONTH(O777)=4,"AVRIL",IF(MONTH(O777)=5,"MAI",IF(MONTH(O777)=6,"JUIN",IF(MONTH(O777)=7,"JUILLET",IF(MONTH(O777)=8,"AOUT",IF(MONTH(O777)=9,"SEPTEMBRE",IF(MONTH(O777)=10,"OCTOBRE",IF(MONTH(4)=11,"NOVEMBRE",IF(MONTH(#REF!)=12,"DECEMBRE"))))))))))))</f>
        <v>MAI</v>
      </c>
      <c r="T777" s="252" t="e">
        <f>YEAR(#REF!)</f>
        <v>#REF!</v>
      </c>
      <c r="U7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7" s="292" t="s">
        <v>27</v>
      </c>
      <c r="W777" s="292" t="s">
        <v>27</v>
      </c>
      <c r="X777" s="359"/>
      <c r="Y777" s="484"/>
      <c r="Z777" s="190"/>
      <c r="AA777" s="190"/>
      <c r="GA777" s="68"/>
    </row>
    <row r="778" spans="1:183" s="67" customFormat="1" ht="90.65" customHeight="1" x14ac:dyDescent="0.35">
      <c r="A778" s="67" t="s">
        <v>2495</v>
      </c>
      <c r="B778" s="355" t="s">
        <v>1309</v>
      </c>
      <c r="C778" s="405" t="s">
        <v>50</v>
      </c>
      <c r="D778" s="406" t="s">
        <v>51</v>
      </c>
      <c r="E778" s="306" t="s">
        <v>1323</v>
      </c>
      <c r="F778" s="295" t="s">
        <v>399</v>
      </c>
      <c r="G778" s="365">
        <v>141130.04999999999</v>
      </c>
      <c r="H778" s="290">
        <f>J778+K778+L778+M778+N778</f>
        <v>141130.04999999999</v>
      </c>
      <c r="I778" s="93">
        <f t="shared" si="10"/>
        <v>0.61536880345468603</v>
      </c>
      <c r="J778" s="311">
        <v>73819.97</v>
      </c>
      <c r="K778" s="311">
        <v>0</v>
      </c>
      <c r="L778" s="311">
        <v>13027.06</v>
      </c>
      <c r="M778" s="311">
        <v>0</v>
      </c>
      <c r="N778" s="311">
        <v>54283.02</v>
      </c>
      <c r="O778" s="244">
        <v>43977</v>
      </c>
      <c r="P778" s="252" t="e">
        <f>YEAR(#REF!)</f>
        <v>#REF!</v>
      </c>
      <c r="Q7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8" s="252">
        <f>YEAR(O778)</f>
        <v>2020</v>
      </c>
      <c r="S778" s="252" t="str">
        <f>IF(MONTH(O778)=1,"JANVIER",IF(MONTH(O778)=2,"FEVRIER",IF(MONTH(O778)=3,"MARS",IF(MONTH(O778)=4,"AVRIL",IF(MONTH(O778)=5,"MAI",IF(MONTH(O778)=6,"JUIN",IF(MONTH(O778)=7,"JUILLET",IF(MONTH(O778)=8,"AOUT",IF(MONTH(O778)=9,"SEPTEMBRE",IF(MONTH(O778)=10,"OCTOBRE",IF(MONTH(4)=11,"NOVEMBRE",IF(MONTH(#REF!)=12,"DECEMBRE"))))))))))))</f>
        <v>MAI</v>
      </c>
      <c r="T778" s="252" t="e">
        <f>YEAR(#REF!)</f>
        <v>#REF!</v>
      </c>
      <c r="U7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8" s="292" t="s">
        <v>27</v>
      </c>
      <c r="W778" s="292" t="s">
        <v>27</v>
      </c>
      <c r="X778" s="359"/>
      <c r="Y778" s="484"/>
      <c r="Z778" s="190"/>
      <c r="AA778" s="190"/>
      <c r="GA778" s="68"/>
    </row>
    <row r="779" spans="1:183" s="67" customFormat="1" ht="72.900000000000006" customHeight="1" x14ac:dyDescent="0.35">
      <c r="A779" s="67" t="s">
        <v>2495</v>
      </c>
      <c r="B779" s="355" t="s">
        <v>1309</v>
      </c>
      <c r="C779" s="405" t="s">
        <v>50</v>
      </c>
      <c r="D779" s="406" t="s">
        <v>51</v>
      </c>
      <c r="E779" s="306" t="s">
        <v>1324</v>
      </c>
      <c r="F779" s="295" t="s">
        <v>1160</v>
      </c>
      <c r="G779" s="365">
        <v>36269.25</v>
      </c>
      <c r="H779" s="290">
        <f>J779+K779+L779+M779+N779</f>
        <v>36269.25</v>
      </c>
      <c r="I779" s="93">
        <f t="shared" si="10"/>
        <v>0.49999986214217274</v>
      </c>
      <c r="J779" s="311">
        <v>15414.42</v>
      </c>
      <c r="K779" s="311">
        <v>0</v>
      </c>
      <c r="L779" s="311">
        <v>2720.2</v>
      </c>
      <c r="M779" s="311">
        <v>0</v>
      </c>
      <c r="N779" s="311">
        <v>18134.63</v>
      </c>
      <c r="O779" s="244">
        <v>43977</v>
      </c>
      <c r="P779" s="252" t="e">
        <f>YEAR(#REF!)</f>
        <v>#REF!</v>
      </c>
      <c r="Q7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79" s="252">
        <f>YEAR(O779)</f>
        <v>2020</v>
      </c>
      <c r="S779" s="252" t="str">
        <f>IF(MONTH(O779)=1,"JANVIER",IF(MONTH(O779)=2,"FEVRIER",IF(MONTH(O779)=3,"MARS",IF(MONTH(O779)=4,"AVRIL",IF(MONTH(O779)=5,"MAI",IF(MONTH(O779)=6,"JUIN",IF(MONTH(O779)=7,"JUILLET",IF(MONTH(O779)=8,"AOUT",IF(MONTH(O779)=9,"SEPTEMBRE",IF(MONTH(O779)=10,"OCTOBRE",IF(MONTH(4)=11,"NOVEMBRE",IF(MONTH(#REF!)=12,"DECEMBRE"))))))))))))</f>
        <v>MAI</v>
      </c>
      <c r="T779" s="252" t="e">
        <f>YEAR(#REF!)</f>
        <v>#REF!</v>
      </c>
      <c r="U7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79" s="292" t="s">
        <v>27</v>
      </c>
      <c r="W779" s="292" t="s">
        <v>27</v>
      </c>
      <c r="X779" s="359"/>
      <c r="Y779" s="484"/>
      <c r="Z779" s="190"/>
      <c r="AA779" s="190"/>
      <c r="GA779" s="68"/>
    </row>
    <row r="780" spans="1:183" s="67" customFormat="1" ht="75.650000000000006" customHeight="1" x14ac:dyDescent="0.35">
      <c r="A780" s="67" t="s">
        <v>2495</v>
      </c>
      <c r="B780" s="355" t="s">
        <v>1309</v>
      </c>
      <c r="C780" s="405" t="s">
        <v>50</v>
      </c>
      <c r="D780" s="406" t="s">
        <v>51</v>
      </c>
      <c r="E780" s="306" t="s">
        <v>1325</v>
      </c>
      <c r="F780" s="295" t="s">
        <v>1326</v>
      </c>
      <c r="G780" s="365">
        <v>14068</v>
      </c>
      <c r="H780" s="290">
        <f>J780+K780+L780+M780+N780</f>
        <v>13568</v>
      </c>
      <c r="I780" s="93">
        <f t="shared" si="10"/>
        <v>0.65368514150943402</v>
      </c>
      <c r="J780" s="311">
        <v>7538.82</v>
      </c>
      <c r="K780" s="311">
        <v>0</v>
      </c>
      <c r="L780" s="311">
        <v>1330.38</v>
      </c>
      <c r="M780" s="311">
        <v>0</v>
      </c>
      <c r="N780" s="311">
        <v>4698.8</v>
      </c>
      <c r="O780" s="244">
        <v>43977</v>
      </c>
      <c r="P780" s="252" t="e">
        <f>YEAR(#REF!)</f>
        <v>#REF!</v>
      </c>
      <c r="Q7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0" s="252">
        <f>YEAR(O780)</f>
        <v>2020</v>
      </c>
      <c r="S780" s="252" t="str">
        <f>IF(MONTH(O780)=1,"JANVIER",IF(MONTH(O780)=2,"FEVRIER",IF(MONTH(O780)=3,"MARS",IF(MONTH(O780)=4,"AVRIL",IF(MONTH(O780)=5,"MAI",IF(MONTH(O780)=6,"JUIN",IF(MONTH(O780)=7,"JUILLET",IF(MONTH(O780)=8,"AOUT",IF(MONTH(O780)=9,"SEPTEMBRE",IF(MONTH(O780)=10,"OCTOBRE",IF(MONTH(4)=11,"NOVEMBRE",IF(MONTH(#REF!)=12,"DECEMBRE"))))))))))))</f>
        <v>MAI</v>
      </c>
      <c r="T780" s="252" t="e">
        <f>YEAR(#REF!)</f>
        <v>#REF!</v>
      </c>
      <c r="U7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0" s="292" t="s">
        <v>27</v>
      </c>
      <c r="W780" s="292" t="s">
        <v>27</v>
      </c>
      <c r="X780" s="359"/>
      <c r="Y780" s="484"/>
      <c r="Z780" s="190"/>
      <c r="AA780" s="190"/>
      <c r="GA780" s="68"/>
    </row>
    <row r="781" spans="1:183" s="67" customFormat="1" ht="77.150000000000006" customHeight="1" x14ac:dyDescent="0.35">
      <c r="A781" s="67" t="s">
        <v>2495</v>
      </c>
      <c r="B781" s="355" t="s">
        <v>1309</v>
      </c>
      <c r="C781" s="405" t="s">
        <v>50</v>
      </c>
      <c r="D781" s="406" t="s">
        <v>51</v>
      </c>
      <c r="E781" s="306" t="s">
        <v>1327</v>
      </c>
      <c r="F781" s="295" t="s">
        <v>377</v>
      </c>
      <c r="G781" s="365">
        <v>42020.05</v>
      </c>
      <c r="H781" s="290">
        <f>J781+K781+L781+M781+N781</f>
        <v>27708.400000000001</v>
      </c>
      <c r="I781" s="93">
        <f t="shared" si="10"/>
        <v>0.5</v>
      </c>
      <c r="J781" s="311">
        <v>11776.07</v>
      </c>
      <c r="K781" s="311">
        <v>0</v>
      </c>
      <c r="L781" s="311">
        <v>2078.13</v>
      </c>
      <c r="M781" s="311">
        <v>0</v>
      </c>
      <c r="N781" s="311">
        <v>13854.2</v>
      </c>
      <c r="O781" s="244">
        <v>43977</v>
      </c>
      <c r="P781" s="252" t="e">
        <f>YEAR(#REF!)</f>
        <v>#REF!</v>
      </c>
      <c r="Q7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1" s="252">
        <f>YEAR(O781)</f>
        <v>2020</v>
      </c>
      <c r="S781" s="252" t="str">
        <f>IF(MONTH(O781)=1,"JANVIER",IF(MONTH(O781)=2,"FEVRIER",IF(MONTH(O781)=3,"MARS",IF(MONTH(O781)=4,"AVRIL",IF(MONTH(O781)=5,"MAI",IF(MONTH(O781)=6,"JUIN",IF(MONTH(O781)=7,"JUILLET",IF(MONTH(O781)=8,"AOUT",IF(MONTH(O781)=9,"SEPTEMBRE",IF(MONTH(O781)=10,"OCTOBRE",IF(MONTH(4)=11,"NOVEMBRE",IF(MONTH(#REF!)=12,"DECEMBRE"))))))))))))</f>
        <v>MAI</v>
      </c>
      <c r="T781" s="252" t="e">
        <f>YEAR(#REF!)</f>
        <v>#REF!</v>
      </c>
      <c r="U7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1" s="292" t="s">
        <v>27</v>
      </c>
      <c r="W781" s="292" t="s">
        <v>27</v>
      </c>
      <c r="X781" s="359"/>
      <c r="Y781" s="484"/>
      <c r="Z781" s="190"/>
      <c r="AA781" s="190"/>
      <c r="GA781" s="68"/>
    </row>
    <row r="782" spans="1:183" s="67" customFormat="1" ht="77.150000000000006" customHeight="1" x14ac:dyDescent="0.35">
      <c r="A782" s="67" t="s">
        <v>2495</v>
      </c>
      <c r="B782" s="355" t="s">
        <v>1309</v>
      </c>
      <c r="C782" s="405" t="s">
        <v>50</v>
      </c>
      <c r="D782" s="406" t="s">
        <v>51</v>
      </c>
      <c r="E782" s="306" t="s">
        <v>1328</v>
      </c>
      <c r="F782" s="295" t="s">
        <v>1126</v>
      </c>
      <c r="G782" s="365">
        <v>7253.85</v>
      </c>
      <c r="H782" s="290">
        <f>J782+K782+L782+M782+N782</f>
        <v>7253.85</v>
      </c>
      <c r="I782" s="93">
        <f t="shared" si="10"/>
        <v>0.4999993107108639</v>
      </c>
      <c r="J782" s="311">
        <v>3082.88</v>
      </c>
      <c r="K782" s="311">
        <v>0</v>
      </c>
      <c r="L782" s="311">
        <v>544.04</v>
      </c>
      <c r="M782" s="311">
        <v>0</v>
      </c>
      <c r="N782" s="311">
        <v>3626.93</v>
      </c>
      <c r="O782" s="244">
        <v>43977</v>
      </c>
      <c r="P782" s="252" t="e">
        <f>YEAR(#REF!)</f>
        <v>#REF!</v>
      </c>
      <c r="Q7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2" s="252">
        <f>YEAR(O782)</f>
        <v>2020</v>
      </c>
      <c r="S782" s="252" t="str">
        <f>IF(MONTH(O782)=1,"JANVIER",IF(MONTH(O782)=2,"FEVRIER",IF(MONTH(O782)=3,"MARS",IF(MONTH(O782)=4,"AVRIL",IF(MONTH(O782)=5,"MAI",IF(MONTH(O782)=6,"JUIN",IF(MONTH(O782)=7,"JUILLET",IF(MONTH(O782)=8,"AOUT",IF(MONTH(O782)=9,"SEPTEMBRE",IF(MONTH(O782)=10,"OCTOBRE",IF(MONTH(4)=11,"NOVEMBRE",IF(MONTH(#REF!)=12,"DECEMBRE"))))))))))))</f>
        <v>MAI</v>
      </c>
      <c r="T782" s="252" t="e">
        <f>YEAR(#REF!)</f>
        <v>#REF!</v>
      </c>
      <c r="U7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2" s="292" t="s">
        <v>27</v>
      </c>
      <c r="W782" s="292" t="s">
        <v>27</v>
      </c>
      <c r="X782" s="359"/>
      <c r="Y782" s="484"/>
      <c r="Z782" s="190"/>
      <c r="AA782" s="190"/>
      <c r="GA782" s="68"/>
    </row>
    <row r="783" spans="1:183" s="67" customFormat="1" ht="99.65" customHeight="1" x14ac:dyDescent="0.35">
      <c r="A783" s="67" t="s">
        <v>2495</v>
      </c>
      <c r="B783" s="355" t="s">
        <v>1309</v>
      </c>
      <c r="C783" s="405" t="s">
        <v>50</v>
      </c>
      <c r="D783" s="406" t="s">
        <v>51</v>
      </c>
      <c r="E783" s="306" t="s">
        <v>1329</v>
      </c>
      <c r="F783" s="295" t="s">
        <v>522</v>
      </c>
      <c r="G783" s="365">
        <v>19735.7</v>
      </c>
      <c r="H783" s="290">
        <f>J783+K783+L783+M783+N783</f>
        <v>19539.650000000001</v>
      </c>
      <c r="I783" s="93">
        <f t="shared" si="10"/>
        <v>0.4999997441100531</v>
      </c>
      <c r="J783" s="311">
        <v>8304.34</v>
      </c>
      <c r="K783" s="311">
        <v>0</v>
      </c>
      <c r="L783" s="311">
        <v>1465.48</v>
      </c>
      <c r="M783" s="311">
        <v>0</v>
      </c>
      <c r="N783" s="311">
        <v>9769.83</v>
      </c>
      <c r="O783" s="244">
        <v>43977</v>
      </c>
      <c r="P783" s="252" t="e">
        <f>YEAR(#REF!)</f>
        <v>#REF!</v>
      </c>
      <c r="Q7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3" s="252">
        <f>YEAR(O783)</f>
        <v>2020</v>
      </c>
      <c r="S783" s="252" t="str">
        <f>IF(MONTH(O783)=1,"JANVIER",IF(MONTH(O783)=2,"FEVRIER",IF(MONTH(O783)=3,"MARS",IF(MONTH(O783)=4,"AVRIL",IF(MONTH(O783)=5,"MAI",IF(MONTH(O783)=6,"JUIN",IF(MONTH(O783)=7,"JUILLET",IF(MONTH(O783)=8,"AOUT",IF(MONTH(O783)=9,"SEPTEMBRE",IF(MONTH(O783)=10,"OCTOBRE",IF(MONTH(4)=11,"NOVEMBRE",IF(MONTH(#REF!)=12,"DECEMBRE"))))))))))))</f>
        <v>MAI</v>
      </c>
      <c r="T783" s="252" t="e">
        <f>YEAR(#REF!)</f>
        <v>#REF!</v>
      </c>
      <c r="U7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3" s="292" t="s">
        <v>27</v>
      </c>
      <c r="W783" s="292" t="s">
        <v>27</v>
      </c>
      <c r="X783" s="359"/>
      <c r="Y783" s="214"/>
      <c r="Z783" s="190"/>
      <c r="AA783" s="190"/>
      <c r="GA783" s="68"/>
    </row>
    <row r="784" spans="1:183" s="67" customFormat="1" ht="84.9" customHeight="1" x14ac:dyDescent="0.35">
      <c r="A784" s="67" t="s">
        <v>2495</v>
      </c>
      <c r="B784" s="355" t="s">
        <v>1309</v>
      </c>
      <c r="C784" s="405" t="s">
        <v>50</v>
      </c>
      <c r="D784" s="406" t="s">
        <v>51</v>
      </c>
      <c r="E784" s="306" t="s">
        <v>1330</v>
      </c>
      <c r="F784" s="295" t="s">
        <v>592</v>
      </c>
      <c r="G784" s="365">
        <v>50711.6</v>
      </c>
      <c r="H784" s="290">
        <f>J784+K784+L784+M784+N784</f>
        <v>50711.6</v>
      </c>
      <c r="I784" s="93">
        <f t="shared" si="10"/>
        <v>0.5</v>
      </c>
      <c r="J784" s="311">
        <v>21552.43</v>
      </c>
      <c r="K784" s="311">
        <v>0</v>
      </c>
      <c r="L784" s="311">
        <v>3803.37</v>
      </c>
      <c r="M784" s="311">
        <v>0</v>
      </c>
      <c r="N784" s="311">
        <v>25355.8</v>
      </c>
      <c r="O784" s="244">
        <v>43977</v>
      </c>
      <c r="P784" s="252" t="e">
        <f>YEAR(#REF!)</f>
        <v>#REF!</v>
      </c>
      <c r="Q7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4" s="252">
        <f>YEAR(O784)</f>
        <v>2020</v>
      </c>
      <c r="S784" s="252" t="str">
        <f>IF(MONTH(O784)=1,"JANVIER",IF(MONTH(O784)=2,"FEVRIER",IF(MONTH(O784)=3,"MARS",IF(MONTH(O784)=4,"AVRIL",IF(MONTH(O784)=5,"MAI",IF(MONTH(O784)=6,"JUIN",IF(MONTH(O784)=7,"JUILLET",IF(MONTH(O784)=8,"AOUT",IF(MONTH(O784)=9,"SEPTEMBRE",IF(MONTH(O784)=10,"OCTOBRE",IF(MONTH(4)=11,"NOVEMBRE",IF(MONTH(#REF!)=12,"DECEMBRE"))))))))))))</f>
        <v>MAI</v>
      </c>
      <c r="T784" s="252" t="e">
        <f>YEAR(#REF!)</f>
        <v>#REF!</v>
      </c>
      <c r="U7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4" s="292" t="s">
        <v>27</v>
      </c>
      <c r="W784" s="292" t="s">
        <v>27</v>
      </c>
      <c r="X784" s="359"/>
      <c r="Y784" s="214"/>
      <c r="Z784" s="190"/>
      <c r="AA784" s="190"/>
      <c r="GA784" s="68"/>
    </row>
    <row r="785" spans="1:183" s="215" customFormat="1" ht="69.650000000000006" customHeight="1" x14ac:dyDescent="0.35">
      <c r="A785" s="67" t="s">
        <v>2495</v>
      </c>
      <c r="B785" s="355" t="s">
        <v>1309</v>
      </c>
      <c r="C785" s="405" t="s">
        <v>50</v>
      </c>
      <c r="D785" s="406" t="s">
        <v>51</v>
      </c>
      <c r="E785" s="306" t="s">
        <v>1331</v>
      </c>
      <c r="F785" s="295" t="s">
        <v>548</v>
      </c>
      <c r="G785" s="365">
        <v>23918.1</v>
      </c>
      <c r="H785" s="290">
        <f>J785+K785+L785+M785+N785</f>
        <v>23918.1</v>
      </c>
      <c r="I785" s="93">
        <f t="shared" si="10"/>
        <v>0.50000000000000011</v>
      </c>
      <c r="J785" s="311">
        <v>10165.19</v>
      </c>
      <c r="K785" s="311">
        <v>0</v>
      </c>
      <c r="L785" s="311">
        <v>1793.86</v>
      </c>
      <c r="M785" s="311">
        <v>0</v>
      </c>
      <c r="N785" s="311">
        <v>11959.05</v>
      </c>
      <c r="O785" s="244">
        <v>43977</v>
      </c>
      <c r="P785" s="252" t="e">
        <f>YEAR(#REF!)</f>
        <v>#REF!</v>
      </c>
      <c r="Q7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5" s="252">
        <f>YEAR(O785)</f>
        <v>2020</v>
      </c>
      <c r="S785" s="252" t="str">
        <f>IF(MONTH(O785)=1,"JANVIER",IF(MONTH(O785)=2,"FEVRIER",IF(MONTH(O785)=3,"MARS",IF(MONTH(O785)=4,"AVRIL",IF(MONTH(O785)=5,"MAI",IF(MONTH(O785)=6,"JUIN",IF(MONTH(O785)=7,"JUILLET",IF(MONTH(O785)=8,"AOUT",IF(MONTH(O785)=9,"SEPTEMBRE",IF(MONTH(O785)=10,"OCTOBRE",IF(MONTH(4)=11,"NOVEMBRE",IF(MONTH(#REF!)=12,"DECEMBRE"))))))))))))</f>
        <v>MAI</v>
      </c>
      <c r="T785" s="252" t="e">
        <f>YEAR(#REF!)</f>
        <v>#REF!</v>
      </c>
      <c r="U7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5" s="292" t="s">
        <v>27</v>
      </c>
      <c r="W785" s="292" t="s">
        <v>27</v>
      </c>
      <c r="X785" s="359"/>
      <c r="Y785" s="214"/>
      <c r="Z785" s="271"/>
      <c r="AA785" s="271"/>
      <c r="GA785" s="204"/>
    </row>
    <row r="786" spans="1:183" s="215" customFormat="1" ht="87" customHeight="1" x14ac:dyDescent="0.35">
      <c r="A786" s="67" t="s">
        <v>2495</v>
      </c>
      <c r="B786" s="355" t="s">
        <v>1309</v>
      </c>
      <c r="C786" s="405" t="s">
        <v>50</v>
      </c>
      <c r="D786" s="406" t="s">
        <v>51</v>
      </c>
      <c r="E786" s="306" t="s">
        <v>1332</v>
      </c>
      <c r="F786" s="507" t="s">
        <v>1333</v>
      </c>
      <c r="G786" s="365">
        <v>54574.45</v>
      </c>
      <c r="H786" s="290">
        <f>J786+K786+L786+M786+N786</f>
        <v>54574.45</v>
      </c>
      <c r="I786" s="93">
        <f t="shared" si="10"/>
        <v>0.55631289000622086</v>
      </c>
      <c r="J786" s="311">
        <v>25806.39</v>
      </c>
      <c r="K786" s="311">
        <v>0</v>
      </c>
      <c r="L786" s="311">
        <v>4554.08</v>
      </c>
      <c r="M786" s="311">
        <v>0</v>
      </c>
      <c r="N786" s="311">
        <v>24213.98</v>
      </c>
      <c r="O786" s="244">
        <v>43977</v>
      </c>
      <c r="P786" s="252" t="e">
        <f>YEAR(#REF!)</f>
        <v>#REF!</v>
      </c>
      <c r="Q7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6" s="252">
        <f>YEAR(O786)</f>
        <v>2020</v>
      </c>
      <c r="S786" s="252" t="str">
        <f>IF(MONTH(O786)=1,"JANVIER",IF(MONTH(O786)=2,"FEVRIER",IF(MONTH(O786)=3,"MARS",IF(MONTH(O786)=4,"AVRIL",IF(MONTH(O786)=5,"MAI",IF(MONTH(O786)=6,"JUIN",IF(MONTH(O786)=7,"JUILLET",IF(MONTH(O786)=8,"AOUT",IF(MONTH(O786)=9,"SEPTEMBRE",IF(MONTH(O786)=10,"OCTOBRE",IF(MONTH(4)=11,"NOVEMBRE",IF(MONTH(#REF!)=12,"DECEMBRE"))))))))))))</f>
        <v>MAI</v>
      </c>
      <c r="T786" s="252" t="e">
        <f>YEAR(#REF!)</f>
        <v>#REF!</v>
      </c>
      <c r="U7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6" s="292" t="s">
        <v>27</v>
      </c>
      <c r="W786" s="292" t="s">
        <v>27</v>
      </c>
      <c r="X786" s="359"/>
      <c r="Y786" s="214"/>
      <c r="Z786" s="271"/>
      <c r="AA786" s="271"/>
      <c r="GA786" s="204"/>
    </row>
    <row r="787" spans="1:183" s="67" customFormat="1" ht="77.400000000000006" customHeight="1" x14ac:dyDescent="0.35">
      <c r="A787" s="67" t="s">
        <v>2495</v>
      </c>
      <c r="B787" s="355" t="s">
        <v>1309</v>
      </c>
      <c r="C787" s="405" t="s">
        <v>50</v>
      </c>
      <c r="D787" s="406" t="s">
        <v>51</v>
      </c>
      <c r="E787" s="306" t="s">
        <v>1334</v>
      </c>
      <c r="F787" s="507" t="s">
        <v>516</v>
      </c>
      <c r="G787" s="365">
        <v>39536.75</v>
      </c>
      <c r="H787" s="290">
        <f>J787+K787+L787+M787+N787</f>
        <v>39536.75</v>
      </c>
      <c r="I787" s="93">
        <f t="shared" si="10"/>
        <v>0.49999987353538172</v>
      </c>
      <c r="J787" s="311">
        <v>16803.11</v>
      </c>
      <c r="K787" s="311">
        <v>0</v>
      </c>
      <c r="L787" s="311">
        <v>2965.26</v>
      </c>
      <c r="M787" s="311">
        <v>0</v>
      </c>
      <c r="N787" s="311">
        <v>19768.38</v>
      </c>
      <c r="O787" s="244">
        <v>43977</v>
      </c>
      <c r="P787" s="252" t="e">
        <f>YEAR(#REF!)</f>
        <v>#REF!</v>
      </c>
      <c r="Q7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7" s="252">
        <f>YEAR(O787)</f>
        <v>2020</v>
      </c>
      <c r="S787" s="252" t="str">
        <f>IF(MONTH(O787)=1,"JANVIER",IF(MONTH(O787)=2,"FEVRIER",IF(MONTH(O787)=3,"MARS",IF(MONTH(O787)=4,"AVRIL",IF(MONTH(O787)=5,"MAI",IF(MONTH(O787)=6,"JUIN",IF(MONTH(O787)=7,"JUILLET",IF(MONTH(O787)=8,"AOUT",IF(MONTH(O787)=9,"SEPTEMBRE",IF(MONTH(O787)=10,"OCTOBRE",IF(MONTH(4)=11,"NOVEMBRE",IF(MONTH(#REF!)=12,"DECEMBRE"))))))))))))</f>
        <v>MAI</v>
      </c>
      <c r="T787" s="252" t="e">
        <f>YEAR(#REF!)</f>
        <v>#REF!</v>
      </c>
      <c r="U7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7" s="317" t="s">
        <v>27</v>
      </c>
      <c r="W787" s="317" t="s">
        <v>27</v>
      </c>
      <c r="X787" s="359"/>
      <c r="Y787" s="508"/>
      <c r="Z787" s="190"/>
      <c r="AA787" s="190"/>
      <c r="GA787" s="68"/>
    </row>
    <row r="788" spans="1:183" s="67" customFormat="1" ht="111.9" customHeight="1" x14ac:dyDescent="0.35">
      <c r="A788" s="67" t="s">
        <v>2495</v>
      </c>
      <c r="B788" s="355" t="s">
        <v>1309</v>
      </c>
      <c r="C788" s="405" t="s">
        <v>50</v>
      </c>
      <c r="D788" s="406" t="s">
        <v>51</v>
      </c>
      <c r="E788" s="306" t="s">
        <v>1335</v>
      </c>
      <c r="F788" s="295" t="s">
        <v>1336</v>
      </c>
      <c r="G788" s="365">
        <v>52491</v>
      </c>
      <c r="H788" s="290">
        <f>J788+K788+L788+M788+N788</f>
        <v>49905.96</v>
      </c>
      <c r="I788" s="93">
        <f t="shared" si="10"/>
        <v>0.5974386626366871</v>
      </c>
      <c r="J788" s="311">
        <v>25343.38</v>
      </c>
      <c r="K788" s="311">
        <v>0</v>
      </c>
      <c r="L788" s="311">
        <v>4472.37</v>
      </c>
      <c r="M788" s="311">
        <v>0</v>
      </c>
      <c r="N788" s="311">
        <v>20090.21</v>
      </c>
      <c r="O788" s="244">
        <v>43977</v>
      </c>
      <c r="P788" s="252" t="e">
        <f>YEAR(#REF!)</f>
        <v>#REF!</v>
      </c>
      <c r="Q7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8" s="252">
        <f>YEAR(O788)</f>
        <v>2020</v>
      </c>
      <c r="S788" s="252" t="str">
        <f>IF(MONTH(O788)=1,"JANVIER",IF(MONTH(O788)=2,"FEVRIER",IF(MONTH(O788)=3,"MARS",IF(MONTH(O788)=4,"AVRIL",IF(MONTH(O788)=5,"MAI",IF(MONTH(O788)=6,"JUIN",IF(MONTH(O788)=7,"JUILLET",IF(MONTH(O788)=8,"AOUT",IF(MONTH(O788)=9,"SEPTEMBRE",IF(MONTH(O788)=10,"OCTOBRE",IF(MONTH(4)=11,"NOVEMBRE",IF(MONTH(#REF!)=12,"DECEMBRE"))))))))))))</f>
        <v>MAI</v>
      </c>
      <c r="T788" s="252" t="e">
        <f>YEAR(#REF!)</f>
        <v>#REF!</v>
      </c>
      <c r="U7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8" s="317" t="s">
        <v>27</v>
      </c>
      <c r="W788" s="317" t="s">
        <v>27</v>
      </c>
      <c r="X788" s="359"/>
      <c r="Y788" s="508"/>
      <c r="Z788" s="190"/>
      <c r="AA788" s="190"/>
      <c r="GA788" s="68"/>
    </row>
    <row r="789" spans="1:183" s="333" customFormat="1" ht="89.4" customHeight="1" x14ac:dyDescent="0.35">
      <c r="A789" s="67" t="s">
        <v>2495</v>
      </c>
      <c r="B789" s="355" t="s">
        <v>1309</v>
      </c>
      <c r="C789" s="405" t="s">
        <v>50</v>
      </c>
      <c r="D789" s="406" t="s">
        <v>51</v>
      </c>
      <c r="E789" s="306" t="s">
        <v>1337</v>
      </c>
      <c r="F789" s="295" t="s">
        <v>530</v>
      </c>
      <c r="G789" s="365">
        <v>21892.25</v>
      </c>
      <c r="H789" s="290">
        <f>J789+K789+L789+M789+N789</f>
        <v>21892.25</v>
      </c>
      <c r="I789" s="93">
        <f t="shared" si="10"/>
        <v>0.49999977160867431</v>
      </c>
      <c r="J789" s="311">
        <v>9304.2000000000007</v>
      </c>
      <c r="K789" s="311">
        <v>0</v>
      </c>
      <c r="L789" s="311">
        <v>1641.92</v>
      </c>
      <c r="M789" s="311">
        <v>0</v>
      </c>
      <c r="N789" s="311">
        <v>10946.13</v>
      </c>
      <c r="O789" s="244">
        <v>43977</v>
      </c>
      <c r="P789" s="252" t="e">
        <f>YEAR(#REF!)</f>
        <v>#REF!</v>
      </c>
      <c r="Q7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89" s="252">
        <f>YEAR(O789)</f>
        <v>2020</v>
      </c>
      <c r="S789" s="252" t="str">
        <f>IF(MONTH(O789)=1,"JANVIER",IF(MONTH(O789)=2,"FEVRIER",IF(MONTH(O789)=3,"MARS",IF(MONTH(O789)=4,"AVRIL",IF(MONTH(O789)=5,"MAI",IF(MONTH(O789)=6,"JUIN",IF(MONTH(O789)=7,"JUILLET",IF(MONTH(O789)=8,"AOUT",IF(MONTH(O789)=9,"SEPTEMBRE",IF(MONTH(O789)=10,"OCTOBRE",IF(MONTH(4)=11,"NOVEMBRE",IF(MONTH(#REF!)=12,"DECEMBRE"))))))))))))</f>
        <v>MAI</v>
      </c>
      <c r="T789" s="252" t="e">
        <f>YEAR(#REF!)</f>
        <v>#REF!</v>
      </c>
      <c r="U7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89" s="292" t="s">
        <v>27</v>
      </c>
      <c r="W789" s="292" t="s">
        <v>27</v>
      </c>
      <c r="X789" s="359"/>
      <c r="Y789" s="505"/>
      <c r="Z789" s="190"/>
      <c r="AA789" s="190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  <c r="AV789" s="68"/>
      <c r="AW789" s="68"/>
      <c r="AX789" s="68"/>
      <c r="AY789" s="68"/>
      <c r="AZ789" s="68"/>
      <c r="BA789" s="68"/>
      <c r="BB789" s="68"/>
      <c r="BC789" s="68"/>
      <c r="BD789" s="68"/>
      <c r="BE789" s="68"/>
      <c r="BF789" s="68"/>
      <c r="BG789" s="68"/>
      <c r="BH789" s="68"/>
      <c r="BI789" s="68"/>
      <c r="BJ789" s="68"/>
      <c r="BK789" s="68"/>
      <c r="BL789" s="68"/>
      <c r="BM789" s="68"/>
      <c r="BN789" s="68"/>
      <c r="BO789" s="68"/>
      <c r="BP789" s="68"/>
      <c r="BQ789" s="68"/>
      <c r="BR789" s="68"/>
      <c r="BS789" s="68"/>
      <c r="BT789" s="68"/>
      <c r="BU789" s="68"/>
      <c r="BV789" s="68"/>
      <c r="BW789" s="68"/>
      <c r="BX789" s="68"/>
      <c r="BY789" s="68"/>
      <c r="BZ789" s="68"/>
      <c r="CA789" s="68"/>
      <c r="CB789" s="68"/>
      <c r="CC789" s="68"/>
      <c r="CD789" s="68"/>
      <c r="CE789" s="68"/>
      <c r="CF789" s="68"/>
      <c r="CG789" s="68"/>
      <c r="CH789" s="68"/>
      <c r="CI789" s="68"/>
      <c r="CJ789" s="68"/>
      <c r="CK789" s="68"/>
      <c r="CL789" s="68"/>
      <c r="CM789" s="68"/>
      <c r="CN789" s="68"/>
      <c r="CO789" s="68"/>
      <c r="CP789" s="68"/>
      <c r="CQ789" s="68"/>
      <c r="CR789" s="68"/>
      <c r="CS789" s="68"/>
      <c r="CT789" s="68"/>
      <c r="CU789" s="68"/>
      <c r="CV789" s="68"/>
      <c r="CW789" s="68"/>
      <c r="CX789" s="68"/>
      <c r="CY789" s="68"/>
      <c r="CZ789" s="68"/>
      <c r="DA789" s="68"/>
      <c r="DB789" s="68"/>
      <c r="DC789" s="68"/>
      <c r="DD789" s="68"/>
      <c r="DE789" s="68"/>
      <c r="DF789" s="68"/>
      <c r="DG789" s="68"/>
      <c r="DH789" s="68"/>
      <c r="DI789" s="68"/>
      <c r="DJ789" s="68"/>
      <c r="DK789" s="68"/>
      <c r="DL789" s="68"/>
      <c r="DM789" s="68"/>
      <c r="DN789" s="68"/>
      <c r="DO789" s="68"/>
      <c r="DP789" s="68"/>
      <c r="DQ789" s="68"/>
      <c r="DR789" s="68"/>
      <c r="DS789" s="68"/>
      <c r="DT789" s="68"/>
      <c r="DU789" s="68"/>
      <c r="DV789" s="68"/>
      <c r="DW789" s="68"/>
      <c r="DX789" s="68"/>
      <c r="DY789" s="68"/>
      <c r="DZ789" s="68"/>
      <c r="EA789" s="68"/>
      <c r="EB789" s="68"/>
      <c r="EC789" s="68"/>
      <c r="ED789" s="68"/>
      <c r="EE789" s="68"/>
      <c r="EF789" s="68"/>
      <c r="EG789" s="68"/>
      <c r="EH789" s="68"/>
      <c r="EI789" s="68"/>
      <c r="EJ789" s="68"/>
      <c r="EK789" s="68"/>
      <c r="EL789" s="68"/>
      <c r="EM789" s="68"/>
      <c r="EN789" s="68"/>
      <c r="EO789" s="68"/>
      <c r="EP789" s="68"/>
      <c r="EQ789" s="68"/>
      <c r="ER789" s="68"/>
      <c r="ES789" s="68"/>
      <c r="ET789" s="68"/>
      <c r="EU789" s="68"/>
      <c r="EV789" s="68"/>
      <c r="EW789" s="68"/>
      <c r="EX789" s="68"/>
      <c r="EY789" s="68"/>
      <c r="EZ789" s="68"/>
      <c r="FA789" s="68"/>
      <c r="FB789" s="68"/>
      <c r="FC789" s="68"/>
      <c r="FD789" s="68"/>
      <c r="FE789" s="68"/>
      <c r="FF789" s="68"/>
      <c r="FG789" s="68"/>
      <c r="FH789" s="68"/>
      <c r="FI789" s="68"/>
      <c r="FJ789" s="68"/>
      <c r="FK789" s="68"/>
      <c r="FL789" s="68"/>
      <c r="FM789" s="68"/>
      <c r="FN789" s="68"/>
      <c r="FO789" s="68"/>
      <c r="FP789" s="68"/>
      <c r="FQ789" s="68"/>
      <c r="FR789" s="68"/>
      <c r="FS789" s="68"/>
      <c r="FT789" s="68"/>
      <c r="FU789" s="68"/>
      <c r="FV789" s="68"/>
      <c r="FW789" s="68"/>
      <c r="FX789" s="68"/>
      <c r="FY789" s="68"/>
      <c r="FZ789" s="68"/>
      <c r="GA789" s="68"/>
    </row>
    <row r="790" spans="1:183" s="67" customFormat="1" ht="81.650000000000006" customHeight="1" x14ac:dyDescent="0.35">
      <c r="A790" s="67" t="s">
        <v>2495</v>
      </c>
      <c r="B790" s="355" t="s">
        <v>1309</v>
      </c>
      <c r="C790" s="405" t="s">
        <v>50</v>
      </c>
      <c r="D790" s="406" t="s">
        <v>51</v>
      </c>
      <c r="E790" s="306" t="s">
        <v>1338</v>
      </c>
      <c r="F790" s="295" t="s">
        <v>537</v>
      </c>
      <c r="G790" s="365">
        <v>16468.2</v>
      </c>
      <c r="H790" s="290">
        <f>J790+K790+L790+M790+N790</f>
        <v>16468.199999999997</v>
      </c>
      <c r="I790" s="93">
        <f t="shared" si="10"/>
        <v>0.5</v>
      </c>
      <c r="J790" s="311">
        <v>6998.98</v>
      </c>
      <c r="K790" s="311">
        <v>0</v>
      </c>
      <c r="L790" s="311">
        <v>1235.1199999999999</v>
      </c>
      <c r="M790" s="311">
        <v>0</v>
      </c>
      <c r="N790" s="311">
        <v>8234.1</v>
      </c>
      <c r="O790" s="244">
        <v>43977</v>
      </c>
      <c r="P790" s="252" t="e">
        <f>YEAR(#REF!)</f>
        <v>#REF!</v>
      </c>
      <c r="Q7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0" s="252">
        <f>YEAR(O790)</f>
        <v>2020</v>
      </c>
      <c r="S790" s="252" t="str">
        <f>IF(MONTH(O790)=1,"JANVIER",IF(MONTH(O790)=2,"FEVRIER",IF(MONTH(O790)=3,"MARS",IF(MONTH(O790)=4,"AVRIL",IF(MONTH(O790)=5,"MAI",IF(MONTH(O790)=6,"JUIN",IF(MONTH(O790)=7,"JUILLET",IF(MONTH(O790)=8,"AOUT",IF(MONTH(O790)=9,"SEPTEMBRE",IF(MONTH(O790)=10,"OCTOBRE",IF(MONTH(4)=11,"NOVEMBRE",IF(MONTH(#REF!)=12,"DECEMBRE"))))))))))))</f>
        <v>MAI</v>
      </c>
      <c r="T790" s="252" t="e">
        <f>YEAR(#REF!)</f>
        <v>#REF!</v>
      </c>
      <c r="U7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0" s="317" t="s">
        <v>27</v>
      </c>
      <c r="W790" s="317" t="s">
        <v>27</v>
      </c>
      <c r="X790" s="359"/>
      <c r="Y790" s="508"/>
      <c r="Z790" s="190"/>
      <c r="AA790" s="190"/>
      <c r="GA790" s="68"/>
    </row>
    <row r="791" spans="1:183" s="67" customFormat="1" ht="79.5" customHeight="1" x14ac:dyDescent="0.35">
      <c r="A791" s="67" t="s">
        <v>2495</v>
      </c>
      <c r="B791" s="355" t="s">
        <v>1309</v>
      </c>
      <c r="C791" s="405" t="s">
        <v>50</v>
      </c>
      <c r="D791" s="406" t="s">
        <v>51</v>
      </c>
      <c r="E791" s="306" t="s">
        <v>1339</v>
      </c>
      <c r="F791" s="301" t="s">
        <v>382</v>
      </c>
      <c r="G791" s="398">
        <v>83556</v>
      </c>
      <c r="H791" s="290">
        <f>J791+K791+L791+M791+N791</f>
        <v>83556</v>
      </c>
      <c r="I791" s="93">
        <f t="shared" si="10"/>
        <v>0.65</v>
      </c>
      <c r="J791" s="290">
        <v>46164.69</v>
      </c>
      <c r="K791" s="290">
        <v>8146.71</v>
      </c>
      <c r="L791" s="290">
        <v>0</v>
      </c>
      <c r="M791" s="290">
        <v>0</v>
      </c>
      <c r="N791" s="290">
        <v>29244.6</v>
      </c>
      <c r="O791" s="39">
        <v>44070</v>
      </c>
      <c r="P791" s="252" t="e">
        <f>YEAR(#REF!)</f>
        <v>#REF!</v>
      </c>
      <c r="Q7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1" s="252">
        <f>YEAR(O791)</f>
        <v>2020</v>
      </c>
      <c r="S791" s="252" t="str">
        <f>IF(MONTH(O791)=1,"JANVIER",IF(MONTH(O791)=2,"FEVRIER",IF(MONTH(O791)=3,"MARS",IF(MONTH(O791)=4,"AVRIL",IF(MONTH(O791)=5,"MAI",IF(MONTH(O791)=6,"JUIN",IF(MONTH(O791)=7,"JUILLET",IF(MONTH(O791)=8,"AOUT",IF(MONTH(O791)=9,"SEPTEMBRE",IF(MONTH(O791)=10,"OCTOBRE",IF(MONTH(4)=11,"NOVEMBRE",IF(MONTH(#REF!)=12,"DECEMBRE"))))))))))))</f>
        <v>AOUT</v>
      </c>
      <c r="T791" s="252" t="e">
        <f>YEAR(#REF!)</f>
        <v>#REF!</v>
      </c>
      <c r="U7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1" s="292" t="s">
        <v>27</v>
      </c>
      <c r="W791" s="292" t="s">
        <v>27</v>
      </c>
      <c r="X791" s="333"/>
      <c r="Y791" s="333"/>
      <c r="Z791" s="190"/>
      <c r="AA791" s="190"/>
      <c r="GA791" s="68"/>
    </row>
    <row r="792" spans="1:183" s="67" customFormat="1" ht="78.650000000000006" customHeight="1" x14ac:dyDescent="0.35">
      <c r="A792" s="67" t="s">
        <v>2495</v>
      </c>
      <c r="B792" s="355" t="s">
        <v>1309</v>
      </c>
      <c r="C792" s="405" t="s">
        <v>50</v>
      </c>
      <c r="D792" s="406" t="s">
        <v>51</v>
      </c>
      <c r="E792" s="306" t="s">
        <v>1340</v>
      </c>
      <c r="F792" s="301" t="s">
        <v>441</v>
      </c>
      <c r="G792" s="398">
        <v>63520.2</v>
      </c>
      <c r="H792" s="290">
        <f>J792+K792+L792+M792+N792</f>
        <v>63520.2</v>
      </c>
      <c r="I792" s="93">
        <f t="shared" ref="I792:I807" si="11">(J792+K792+L792+M792)/H792</f>
        <v>0.50000000000000011</v>
      </c>
      <c r="J792" s="290">
        <v>26996.080000000002</v>
      </c>
      <c r="K792" s="290">
        <v>4764.0200000000004</v>
      </c>
      <c r="L792" s="290">
        <v>0</v>
      </c>
      <c r="M792" s="290">
        <v>0</v>
      </c>
      <c r="N792" s="290">
        <v>31760.1</v>
      </c>
      <c r="O792" s="39">
        <v>44070</v>
      </c>
      <c r="P792" s="252" t="e">
        <f>YEAR(#REF!)</f>
        <v>#REF!</v>
      </c>
      <c r="Q7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2" s="252">
        <f>YEAR(O792)</f>
        <v>2020</v>
      </c>
      <c r="S792" s="252" t="str">
        <f>IF(MONTH(O792)=1,"JANVIER",IF(MONTH(O792)=2,"FEVRIER",IF(MONTH(O792)=3,"MARS",IF(MONTH(O792)=4,"AVRIL",IF(MONTH(O792)=5,"MAI",IF(MONTH(O792)=6,"JUIN",IF(MONTH(O792)=7,"JUILLET",IF(MONTH(O792)=8,"AOUT",IF(MONTH(O792)=9,"SEPTEMBRE",IF(MONTH(O792)=10,"OCTOBRE",IF(MONTH(4)=11,"NOVEMBRE",IF(MONTH(#REF!)=12,"DECEMBRE"))))))))))))</f>
        <v>AOUT</v>
      </c>
      <c r="T792" s="252" t="e">
        <f>YEAR(#REF!)</f>
        <v>#REF!</v>
      </c>
      <c r="U7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2" s="292" t="s">
        <v>27</v>
      </c>
      <c r="W792" s="292" t="s">
        <v>27</v>
      </c>
      <c r="X792" s="333"/>
      <c r="Y792" s="333"/>
      <c r="Z792" s="190"/>
      <c r="AA792" s="190"/>
      <c r="GA792" s="68"/>
    </row>
    <row r="793" spans="1:183" s="67" customFormat="1" ht="84.65" customHeight="1" x14ac:dyDescent="0.35">
      <c r="A793" s="67" t="s">
        <v>2495</v>
      </c>
      <c r="B793" s="355" t="s">
        <v>1309</v>
      </c>
      <c r="C793" s="405" t="s">
        <v>50</v>
      </c>
      <c r="D793" s="406" t="s">
        <v>51</v>
      </c>
      <c r="E793" s="306" t="s">
        <v>1341</v>
      </c>
      <c r="F793" s="301" t="s">
        <v>375</v>
      </c>
      <c r="G793" s="398">
        <v>53546.3</v>
      </c>
      <c r="H793" s="290">
        <f>J793+K793+L793+M793+N793</f>
        <v>53390.95</v>
      </c>
      <c r="I793" s="93">
        <f t="shared" si="11"/>
        <v>0.49999990635117003</v>
      </c>
      <c r="J793" s="290">
        <v>22691.14</v>
      </c>
      <c r="K793" s="290">
        <v>4004.33</v>
      </c>
      <c r="L793" s="290">
        <v>0</v>
      </c>
      <c r="M793" s="290">
        <v>0</v>
      </c>
      <c r="N793" s="290">
        <v>26695.48</v>
      </c>
      <c r="O793" s="39">
        <v>44070</v>
      </c>
      <c r="P793" s="252" t="e">
        <f>YEAR(#REF!)</f>
        <v>#REF!</v>
      </c>
      <c r="Q7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3" s="252">
        <f>YEAR(O793)</f>
        <v>2020</v>
      </c>
      <c r="S793" s="252" t="str">
        <f>IF(MONTH(O793)=1,"JANVIER",IF(MONTH(O793)=2,"FEVRIER",IF(MONTH(O793)=3,"MARS",IF(MONTH(O793)=4,"AVRIL",IF(MONTH(O793)=5,"MAI",IF(MONTH(O793)=6,"JUIN",IF(MONTH(O793)=7,"JUILLET",IF(MONTH(O793)=8,"AOUT",IF(MONTH(O793)=9,"SEPTEMBRE",IF(MONTH(O793)=10,"OCTOBRE",IF(MONTH(4)=11,"NOVEMBRE",IF(MONTH(#REF!)=12,"DECEMBRE"))))))))))))</f>
        <v>AOUT</v>
      </c>
      <c r="T793" s="252" t="e">
        <f>YEAR(#REF!)</f>
        <v>#REF!</v>
      </c>
      <c r="U7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3" s="292" t="s">
        <v>27</v>
      </c>
      <c r="W793" s="292" t="s">
        <v>27</v>
      </c>
      <c r="X793" s="333"/>
      <c r="Y793" s="333"/>
      <c r="Z793" s="190"/>
      <c r="AA793" s="190"/>
      <c r="GA793" s="68"/>
    </row>
    <row r="794" spans="1:183" s="67" customFormat="1" ht="80.400000000000006" customHeight="1" x14ac:dyDescent="0.35">
      <c r="A794" s="67" t="s">
        <v>2495</v>
      </c>
      <c r="B794" s="355" t="s">
        <v>1309</v>
      </c>
      <c r="C794" s="405" t="s">
        <v>50</v>
      </c>
      <c r="D794" s="406" t="s">
        <v>51</v>
      </c>
      <c r="E794" s="306" t="s">
        <v>1342</v>
      </c>
      <c r="F794" s="295" t="s">
        <v>1343</v>
      </c>
      <c r="G794" s="365">
        <v>6535</v>
      </c>
      <c r="H794" s="290">
        <f>J794+K794+L794+M794+N794</f>
        <v>6535</v>
      </c>
      <c r="I794" s="93">
        <f t="shared" si="11"/>
        <v>0.5</v>
      </c>
      <c r="J794" s="311">
        <v>2777.37</v>
      </c>
      <c r="K794" s="311">
        <v>490.13</v>
      </c>
      <c r="L794" s="311">
        <v>0</v>
      </c>
      <c r="M794" s="311">
        <v>0</v>
      </c>
      <c r="N794" s="311">
        <v>3267.5</v>
      </c>
      <c r="O794" s="39">
        <v>44070</v>
      </c>
      <c r="P794" s="252" t="e">
        <f>YEAR(#REF!)</f>
        <v>#REF!</v>
      </c>
      <c r="Q7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4" s="252">
        <f>YEAR(O794)</f>
        <v>2020</v>
      </c>
      <c r="S794" s="252" t="str">
        <f>IF(MONTH(O794)=1,"JANVIER",IF(MONTH(O794)=2,"FEVRIER",IF(MONTH(O794)=3,"MARS",IF(MONTH(O794)=4,"AVRIL",IF(MONTH(O794)=5,"MAI",IF(MONTH(O794)=6,"JUIN",IF(MONTH(O794)=7,"JUILLET",IF(MONTH(O794)=8,"AOUT",IF(MONTH(O794)=9,"SEPTEMBRE",IF(MONTH(O794)=10,"OCTOBRE",IF(MONTH(4)=11,"NOVEMBRE",IF(MONTH(#REF!)=12,"DECEMBRE"))))))))))))</f>
        <v>AOUT</v>
      </c>
      <c r="T794" s="252" t="e">
        <f>YEAR(#REF!)</f>
        <v>#REF!</v>
      </c>
      <c r="U7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4" s="292" t="s">
        <v>27</v>
      </c>
      <c r="W794" s="292" t="s">
        <v>27</v>
      </c>
      <c r="X794" s="333"/>
      <c r="Z794" s="190"/>
      <c r="AA794" s="190"/>
      <c r="GA794" s="68"/>
    </row>
    <row r="795" spans="1:183" s="489" customFormat="1" ht="66.650000000000006" customHeight="1" x14ac:dyDescent="0.35">
      <c r="A795" s="67" t="s">
        <v>2495</v>
      </c>
      <c r="B795" s="355" t="s">
        <v>1309</v>
      </c>
      <c r="C795" s="405" t="s">
        <v>50</v>
      </c>
      <c r="D795" s="406" t="s">
        <v>51</v>
      </c>
      <c r="E795" s="306" t="s">
        <v>1344</v>
      </c>
      <c r="F795" s="295" t="s">
        <v>1345</v>
      </c>
      <c r="G795" s="365">
        <v>48555.05</v>
      </c>
      <c r="H795" s="290">
        <f>J795+K795+L795+M795+N795</f>
        <v>48555.05</v>
      </c>
      <c r="I795" s="93">
        <f t="shared" si="11"/>
        <v>0.49999989702409942</v>
      </c>
      <c r="J795" s="509">
        <v>20635.89</v>
      </c>
      <c r="K795" s="510">
        <v>3641.63</v>
      </c>
      <c r="L795" s="510">
        <v>0</v>
      </c>
      <c r="M795" s="510">
        <v>0</v>
      </c>
      <c r="N795" s="510">
        <v>24277.53</v>
      </c>
      <c r="O795" s="39">
        <v>44070</v>
      </c>
      <c r="P795" s="252" t="e">
        <f>YEAR(#REF!)</f>
        <v>#REF!</v>
      </c>
      <c r="Q7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5" s="252">
        <f>YEAR(O795)</f>
        <v>2020</v>
      </c>
      <c r="S795" s="252" t="str">
        <f>IF(MONTH(O795)=1,"JANVIER",IF(MONTH(O795)=2,"FEVRIER",IF(MONTH(O795)=3,"MARS",IF(MONTH(O795)=4,"AVRIL",IF(MONTH(O795)=5,"MAI",IF(MONTH(O795)=6,"JUIN",IF(MONTH(O795)=7,"JUILLET",IF(MONTH(O795)=8,"AOUT",IF(MONTH(O795)=9,"SEPTEMBRE",IF(MONTH(O795)=10,"OCTOBRE",IF(MONTH(4)=11,"NOVEMBRE",IF(MONTH(#REF!)=12,"DECEMBRE"))))))))))))</f>
        <v>AOUT</v>
      </c>
      <c r="T795" s="252" t="e">
        <f>YEAR(#REF!)</f>
        <v>#REF!</v>
      </c>
      <c r="U7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5" s="292" t="s">
        <v>27</v>
      </c>
      <c r="W795" s="292" t="s">
        <v>27</v>
      </c>
      <c r="X795" s="333"/>
      <c r="Y795" s="333"/>
      <c r="Z795" s="271"/>
      <c r="AA795" s="271"/>
      <c r="GA795" s="490"/>
    </row>
    <row r="796" spans="1:183" s="511" customFormat="1" ht="84.65" customHeight="1" x14ac:dyDescent="0.35">
      <c r="A796" s="67" t="s">
        <v>2495</v>
      </c>
      <c r="B796" s="355" t="s">
        <v>1309</v>
      </c>
      <c r="C796" s="405" t="s">
        <v>50</v>
      </c>
      <c r="D796" s="406" t="s">
        <v>51</v>
      </c>
      <c r="E796" s="306" t="s">
        <v>1346</v>
      </c>
      <c r="F796" s="295" t="s">
        <v>1347</v>
      </c>
      <c r="G796" s="365">
        <v>113500</v>
      </c>
      <c r="H796" s="290">
        <f>J796+K796+L796+M796+N796</f>
        <v>70983</v>
      </c>
      <c r="I796" s="93">
        <f t="shared" si="11"/>
        <v>0.64999999999999991</v>
      </c>
      <c r="J796" s="311">
        <v>39218.1</v>
      </c>
      <c r="K796" s="311">
        <v>6920.85</v>
      </c>
      <c r="L796" s="311">
        <v>0</v>
      </c>
      <c r="M796" s="311">
        <v>0</v>
      </c>
      <c r="N796" s="311">
        <v>24844.05</v>
      </c>
      <c r="O796" s="39">
        <v>44070</v>
      </c>
      <c r="P796" s="252" t="e">
        <f>YEAR(#REF!)</f>
        <v>#REF!</v>
      </c>
      <c r="Q7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6" s="252">
        <f>YEAR(O796)</f>
        <v>2020</v>
      </c>
      <c r="S796" s="252" t="str">
        <f>IF(MONTH(O796)=1,"JANVIER",IF(MONTH(O796)=2,"FEVRIER",IF(MONTH(O796)=3,"MARS",IF(MONTH(O796)=4,"AVRIL",IF(MONTH(O796)=5,"MAI",IF(MONTH(O796)=6,"JUIN",IF(MONTH(O796)=7,"JUILLET",IF(MONTH(O796)=8,"AOUT",IF(MONTH(O796)=9,"SEPTEMBRE",IF(MONTH(O796)=10,"OCTOBRE",IF(MONTH(4)=11,"NOVEMBRE",IF(MONTH(#REF!)=12,"DECEMBRE"))))))))))))</f>
        <v>AOUT</v>
      </c>
      <c r="T796" s="252" t="e">
        <f>YEAR(#REF!)</f>
        <v>#REF!</v>
      </c>
      <c r="U7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6" s="292" t="s">
        <v>27</v>
      </c>
      <c r="W796" s="292" t="s">
        <v>27</v>
      </c>
      <c r="X796" s="333"/>
      <c r="Y796" s="333"/>
      <c r="Z796" s="190"/>
      <c r="AA796" s="190"/>
      <c r="GA796" s="512"/>
    </row>
    <row r="797" spans="1:183" s="511" customFormat="1" ht="87.9" customHeight="1" x14ac:dyDescent="0.35">
      <c r="A797" s="67" t="s">
        <v>2495</v>
      </c>
      <c r="B797" s="355" t="s">
        <v>1309</v>
      </c>
      <c r="C797" s="405" t="s">
        <v>50</v>
      </c>
      <c r="D797" s="406" t="s">
        <v>51</v>
      </c>
      <c r="E797" s="306" t="s">
        <v>1348</v>
      </c>
      <c r="F797" s="295" t="s">
        <v>1349</v>
      </c>
      <c r="G797" s="365">
        <v>78810.850000000006</v>
      </c>
      <c r="H797" s="290">
        <f>J797+K797+L797+M797+N797</f>
        <v>78810.850000000006</v>
      </c>
      <c r="I797" s="93">
        <f t="shared" si="11"/>
        <v>0.51554348163990105</v>
      </c>
      <c r="J797" s="311">
        <v>34535.85</v>
      </c>
      <c r="K797" s="311">
        <v>6094.57</v>
      </c>
      <c r="L797" s="311">
        <v>0</v>
      </c>
      <c r="M797" s="311">
        <v>0</v>
      </c>
      <c r="N797" s="311">
        <v>38180.43</v>
      </c>
      <c r="O797" s="39">
        <v>44070</v>
      </c>
      <c r="P797" s="252" t="e">
        <f>YEAR(#REF!)</f>
        <v>#REF!</v>
      </c>
      <c r="Q7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7" s="252">
        <f>YEAR(O797)</f>
        <v>2020</v>
      </c>
      <c r="S797" s="252" t="str">
        <f>IF(MONTH(O797)=1,"JANVIER",IF(MONTH(O797)=2,"FEVRIER",IF(MONTH(O797)=3,"MARS",IF(MONTH(O797)=4,"AVRIL",IF(MONTH(O797)=5,"MAI",IF(MONTH(O797)=6,"JUIN",IF(MONTH(O797)=7,"JUILLET",IF(MONTH(O797)=8,"AOUT",IF(MONTH(O797)=9,"SEPTEMBRE",IF(MONTH(O797)=10,"OCTOBRE",IF(MONTH(4)=11,"NOVEMBRE",IF(MONTH(#REF!)=12,"DECEMBRE"))))))))))))</f>
        <v>AOUT</v>
      </c>
      <c r="T797" s="252" t="e">
        <f>YEAR(#REF!)</f>
        <v>#REF!</v>
      </c>
      <c r="U7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7" s="292" t="s">
        <v>27</v>
      </c>
      <c r="W797" s="292" t="s">
        <v>27</v>
      </c>
      <c r="X797" s="333"/>
      <c r="Y797" s="333"/>
      <c r="Z797" s="190"/>
      <c r="AA797" s="190"/>
      <c r="GA797" s="512"/>
    </row>
    <row r="798" spans="1:183" s="67" customFormat="1" ht="68.400000000000006" customHeight="1" x14ac:dyDescent="0.35">
      <c r="A798" s="67" t="s">
        <v>2495</v>
      </c>
      <c r="B798" s="355" t="s">
        <v>1309</v>
      </c>
      <c r="C798" s="405" t="s">
        <v>50</v>
      </c>
      <c r="D798" s="406" t="s">
        <v>51</v>
      </c>
      <c r="E798" s="306" t="s">
        <v>1350</v>
      </c>
      <c r="F798" s="295" t="s">
        <v>1157</v>
      </c>
      <c r="G798" s="365">
        <v>36203.9</v>
      </c>
      <c r="H798" s="290">
        <f>J798+K798+L798+M798+N798</f>
        <v>36203.9</v>
      </c>
      <c r="I798" s="93">
        <f t="shared" si="11"/>
        <v>0.5</v>
      </c>
      <c r="J798" s="311">
        <v>15386.65</v>
      </c>
      <c r="K798" s="311">
        <v>2715.3</v>
      </c>
      <c r="L798" s="311">
        <v>0</v>
      </c>
      <c r="M798" s="311">
        <v>0</v>
      </c>
      <c r="N798" s="311">
        <v>18101.95</v>
      </c>
      <c r="O798" s="39">
        <v>44070</v>
      </c>
      <c r="P798" s="252" t="e">
        <f>YEAR(#REF!)</f>
        <v>#REF!</v>
      </c>
      <c r="Q7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8" s="252">
        <f>YEAR(O798)</f>
        <v>2020</v>
      </c>
      <c r="S798" s="252" t="str">
        <f>IF(MONTH(O798)=1,"JANVIER",IF(MONTH(O798)=2,"FEVRIER",IF(MONTH(O798)=3,"MARS",IF(MONTH(O798)=4,"AVRIL",IF(MONTH(O798)=5,"MAI",IF(MONTH(O798)=6,"JUIN",IF(MONTH(O798)=7,"JUILLET",IF(MONTH(O798)=8,"AOUT",IF(MONTH(O798)=9,"SEPTEMBRE",IF(MONTH(O798)=10,"OCTOBRE",IF(MONTH(4)=11,"NOVEMBRE",IF(MONTH(#REF!)=12,"DECEMBRE"))))))))))))</f>
        <v>AOUT</v>
      </c>
      <c r="T798" s="252" t="e">
        <f>YEAR(#REF!)</f>
        <v>#REF!</v>
      </c>
      <c r="U7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8" s="292" t="s">
        <v>27</v>
      </c>
      <c r="W798" s="292" t="s">
        <v>27</v>
      </c>
      <c r="X798" s="333"/>
      <c r="Z798" s="190"/>
      <c r="AA798" s="190"/>
      <c r="GA798" s="68"/>
    </row>
    <row r="799" spans="1:183" s="67" customFormat="1" ht="96.65" customHeight="1" x14ac:dyDescent="0.35">
      <c r="A799" s="67" t="s">
        <v>2495</v>
      </c>
      <c r="B799" s="355" t="s">
        <v>1309</v>
      </c>
      <c r="C799" s="405" t="s">
        <v>50</v>
      </c>
      <c r="D799" s="406" t="s">
        <v>51</v>
      </c>
      <c r="E799" s="306" t="s">
        <v>1351</v>
      </c>
      <c r="F799" s="295" t="s">
        <v>739</v>
      </c>
      <c r="G799" s="365">
        <v>62539.95</v>
      </c>
      <c r="H799" s="290">
        <f>J799+K799+L799+M799+N799</f>
        <v>29146.1</v>
      </c>
      <c r="I799" s="93">
        <f t="shared" si="11"/>
        <v>0.5</v>
      </c>
      <c r="J799" s="311">
        <v>12387.09</v>
      </c>
      <c r="K799" s="311">
        <v>2185.96</v>
      </c>
      <c r="L799" s="311">
        <v>0</v>
      </c>
      <c r="M799" s="311">
        <v>0</v>
      </c>
      <c r="N799" s="311">
        <v>14573.05</v>
      </c>
      <c r="O799" s="39">
        <v>44070</v>
      </c>
      <c r="P799" s="252" t="e">
        <f>YEAR(#REF!)</f>
        <v>#REF!</v>
      </c>
      <c r="Q7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799" s="252">
        <f>YEAR(O799)</f>
        <v>2020</v>
      </c>
      <c r="S799" s="252" t="str">
        <f>IF(MONTH(O799)=1,"JANVIER",IF(MONTH(O799)=2,"FEVRIER",IF(MONTH(O799)=3,"MARS",IF(MONTH(O799)=4,"AVRIL",IF(MONTH(O799)=5,"MAI",IF(MONTH(O799)=6,"JUIN",IF(MONTH(O799)=7,"JUILLET",IF(MONTH(O799)=8,"AOUT",IF(MONTH(O799)=9,"SEPTEMBRE",IF(MONTH(O799)=10,"OCTOBRE",IF(MONTH(4)=11,"NOVEMBRE",IF(MONTH(#REF!)=12,"DECEMBRE"))))))))))))</f>
        <v>AOUT</v>
      </c>
      <c r="T799" s="252" t="e">
        <f>YEAR(#REF!)</f>
        <v>#REF!</v>
      </c>
      <c r="U7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799" s="317" t="s">
        <v>27</v>
      </c>
      <c r="W799" s="317" t="s">
        <v>27</v>
      </c>
      <c r="X799" s="333"/>
      <c r="Y799" s="333"/>
      <c r="Z799" s="190"/>
      <c r="AA799" s="190"/>
      <c r="GA799" s="68"/>
    </row>
    <row r="800" spans="1:183" s="67" customFormat="1" ht="105" customHeight="1" x14ac:dyDescent="0.35">
      <c r="A800" s="67" t="s">
        <v>2495</v>
      </c>
      <c r="B800" s="355" t="s">
        <v>1309</v>
      </c>
      <c r="C800" s="405" t="s">
        <v>50</v>
      </c>
      <c r="D800" s="406" t="s">
        <v>51</v>
      </c>
      <c r="E800" s="306" t="s">
        <v>1352</v>
      </c>
      <c r="F800" s="295" t="s">
        <v>1353</v>
      </c>
      <c r="G800" s="365">
        <v>102600</v>
      </c>
      <c r="H800" s="290">
        <f>J800+K800+L800+M800+N800</f>
        <v>78600</v>
      </c>
      <c r="I800" s="93">
        <f t="shared" si="11"/>
        <v>0.69961832061068707</v>
      </c>
      <c r="J800" s="311">
        <v>46741.5</v>
      </c>
      <c r="K800" s="311">
        <v>8248.5</v>
      </c>
      <c r="L800" s="311">
        <v>0</v>
      </c>
      <c r="M800" s="311">
        <v>0</v>
      </c>
      <c r="N800" s="311">
        <v>23610</v>
      </c>
      <c r="O800" s="39">
        <v>44070</v>
      </c>
      <c r="P800" s="252" t="e">
        <f>YEAR(#REF!)</f>
        <v>#REF!</v>
      </c>
      <c r="Q8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0" s="252">
        <f>YEAR(O800)</f>
        <v>2020</v>
      </c>
      <c r="S800" s="252" t="str">
        <f>IF(MONTH(O800)=1,"JANVIER",IF(MONTH(O800)=2,"FEVRIER",IF(MONTH(O800)=3,"MARS",IF(MONTH(O800)=4,"AVRIL",IF(MONTH(O800)=5,"MAI",IF(MONTH(O800)=6,"JUIN",IF(MONTH(O800)=7,"JUILLET",IF(MONTH(O800)=8,"AOUT",IF(MONTH(O800)=9,"SEPTEMBRE",IF(MONTH(O800)=10,"OCTOBRE",IF(MONTH(4)=11,"NOVEMBRE",IF(MONTH(#REF!)=12,"DECEMBRE"))))))))))))</f>
        <v>AOUT</v>
      </c>
      <c r="T800" s="252" t="e">
        <f>YEAR(#REF!)</f>
        <v>#REF!</v>
      </c>
      <c r="U8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0" s="292" t="s">
        <v>27</v>
      </c>
      <c r="W800" s="292" t="s">
        <v>27</v>
      </c>
      <c r="X800" s="333"/>
      <c r="Y800" s="333"/>
      <c r="Z800" s="190"/>
      <c r="AA800" s="190"/>
      <c r="GA800" s="68"/>
    </row>
    <row r="801" spans="1:1105" s="67" customFormat="1" ht="75" customHeight="1" x14ac:dyDescent="0.35">
      <c r="A801" s="67" t="s">
        <v>2495</v>
      </c>
      <c r="B801" s="355" t="s">
        <v>1309</v>
      </c>
      <c r="C801" s="405" t="s">
        <v>50</v>
      </c>
      <c r="D801" s="406" t="s">
        <v>51</v>
      </c>
      <c r="E801" s="306" t="s">
        <v>1354</v>
      </c>
      <c r="F801" s="295" t="s">
        <v>1355</v>
      </c>
      <c r="G801" s="365">
        <v>20454.55</v>
      </c>
      <c r="H801" s="290">
        <f>J801+K801+L801+M801+N801</f>
        <v>20454.550000000003</v>
      </c>
      <c r="I801" s="93">
        <f t="shared" si="11"/>
        <v>0.49999975555560983</v>
      </c>
      <c r="J801" s="311">
        <v>8693.17</v>
      </c>
      <c r="K801" s="311">
        <v>1534.1</v>
      </c>
      <c r="L801" s="311">
        <v>0</v>
      </c>
      <c r="M801" s="311">
        <v>0</v>
      </c>
      <c r="N801" s="311">
        <v>10227.280000000001</v>
      </c>
      <c r="O801" s="39">
        <v>44070</v>
      </c>
      <c r="P801" s="252" t="e">
        <f>YEAR(#REF!)</f>
        <v>#REF!</v>
      </c>
      <c r="Q8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1" s="252">
        <f>YEAR(O801)</f>
        <v>2020</v>
      </c>
      <c r="S801" s="252" t="str">
        <f>IF(MONTH(O801)=1,"JANVIER",IF(MONTH(O801)=2,"FEVRIER",IF(MONTH(O801)=3,"MARS",IF(MONTH(O801)=4,"AVRIL",IF(MONTH(O801)=5,"MAI",IF(MONTH(O801)=6,"JUIN",IF(MONTH(O801)=7,"JUILLET",IF(MONTH(O801)=8,"AOUT",IF(MONTH(O801)=9,"SEPTEMBRE",IF(MONTH(O801)=10,"OCTOBRE",IF(MONTH(4)=11,"NOVEMBRE",IF(MONTH(#REF!)=12,"DECEMBRE"))))))))))))</f>
        <v>AOUT</v>
      </c>
      <c r="T801" s="252" t="e">
        <f>YEAR(#REF!)</f>
        <v>#REF!</v>
      </c>
      <c r="U8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1" s="292" t="s">
        <v>27</v>
      </c>
      <c r="W801" s="292" t="s">
        <v>27</v>
      </c>
      <c r="X801" s="333"/>
      <c r="Y801" s="333"/>
      <c r="Z801" s="190"/>
      <c r="AA801" s="190"/>
      <c r="GA801" s="68"/>
    </row>
    <row r="802" spans="1:1105" s="67" customFormat="1" ht="87" customHeight="1" x14ac:dyDescent="0.35">
      <c r="A802" s="67" t="s">
        <v>2495</v>
      </c>
      <c r="B802" s="355" t="s">
        <v>1309</v>
      </c>
      <c r="C802" s="405" t="s">
        <v>50</v>
      </c>
      <c r="D802" s="406" t="s">
        <v>51</v>
      </c>
      <c r="E802" s="306" t="s">
        <v>1356</v>
      </c>
      <c r="F802" s="301" t="s">
        <v>1357</v>
      </c>
      <c r="G802" s="365">
        <v>6295.5</v>
      </c>
      <c r="H802" s="365">
        <f>J802+K802+L802+M802+N802</f>
        <v>6295.5</v>
      </c>
      <c r="I802" s="265">
        <f t="shared" si="11"/>
        <v>0.75000079421809229</v>
      </c>
      <c r="J802" s="15">
        <v>4013.38</v>
      </c>
      <c r="K802" s="15">
        <v>708.25</v>
      </c>
      <c r="L802" s="15">
        <v>0</v>
      </c>
      <c r="M802" s="250">
        <v>0</v>
      </c>
      <c r="N802" s="15">
        <v>1573.87</v>
      </c>
      <c r="O802" s="39">
        <v>44131</v>
      </c>
      <c r="P802" s="252" t="e">
        <f>YEAR(#REF!)</f>
        <v>#REF!</v>
      </c>
      <c r="Q8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2" s="252">
        <f>YEAR(O802)</f>
        <v>2020</v>
      </c>
      <c r="S802" s="252" t="str">
        <f>IF(MONTH(O802)=1,"JANVIER",IF(MONTH(O802)=2,"FEVRIER",IF(MONTH(O802)=3,"MARS",IF(MONTH(O802)=4,"AVRIL",IF(MONTH(O802)=5,"MAI",IF(MONTH(O802)=6,"JUIN",IF(MONTH(O802)=7,"JUILLET",IF(MONTH(O802)=8,"AOUT",IF(MONTH(O802)=9,"SEPTEMBRE",IF(MONTH(O802)=10,"OCTOBRE",IF(MONTH(4)=11,"NOVEMBRE",IF(MONTH(#REF!)=12,"DECEMBRE"))))))))))))</f>
        <v>OCTOBRE</v>
      </c>
      <c r="T802" s="252" t="e">
        <f>YEAR(#REF!)</f>
        <v>#REF!</v>
      </c>
      <c r="U8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2" s="292" t="s">
        <v>27</v>
      </c>
      <c r="W802" s="292" t="s">
        <v>27</v>
      </c>
      <c r="X802" s="330"/>
      <c r="Y802" s="330"/>
      <c r="Z802" s="190"/>
      <c r="AA802" s="190"/>
      <c r="GA802" s="68"/>
    </row>
    <row r="803" spans="1:1105" s="67" customFormat="1" ht="106.5" customHeight="1" x14ac:dyDescent="0.35">
      <c r="A803" s="67" t="s">
        <v>2495</v>
      </c>
      <c r="B803" s="355" t="s">
        <v>1309</v>
      </c>
      <c r="C803" s="405" t="s">
        <v>50</v>
      </c>
      <c r="D803" s="406" t="s">
        <v>51</v>
      </c>
      <c r="E803" s="306" t="s">
        <v>1358</v>
      </c>
      <c r="F803" s="301" t="s">
        <v>377</v>
      </c>
      <c r="G803" s="365">
        <v>44415</v>
      </c>
      <c r="H803" s="365">
        <f>J803+K803+L803+M803+N803</f>
        <v>1695</v>
      </c>
      <c r="I803" s="265">
        <f t="shared" si="11"/>
        <v>0.75</v>
      </c>
      <c r="J803" s="15">
        <v>1080.56</v>
      </c>
      <c r="K803" s="15">
        <v>0</v>
      </c>
      <c r="L803" s="15">
        <v>190.69</v>
      </c>
      <c r="M803" s="250">
        <v>0</v>
      </c>
      <c r="N803" s="15">
        <v>423.75</v>
      </c>
      <c r="O803" s="39">
        <v>44131</v>
      </c>
      <c r="P803" s="252" t="e">
        <f>YEAR(#REF!)</f>
        <v>#REF!</v>
      </c>
      <c r="Q8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3" s="252">
        <f>YEAR(O803)</f>
        <v>2020</v>
      </c>
      <c r="S803" s="252" t="str">
        <f>IF(MONTH(O803)=1,"JANVIER",IF(MONTH(O803)=2,"FEVRIER",IF(MONTH(O803)=3,"MARS",IF(MONTH(O803)=4,"AVRIL",IF(MONTH(O803)=5,"MAI",IF(MONTH(O803)=6,"JUIN",IF(MONTH(O803)=7,"JUILLET",IF(MONTH(O803)=8,"AOUT",IF(MONTH(O803)=9,"SEPTEMBRE",IF(MONTH(O803)=10,"OCTOBRE",IF(MONTH(4)=11,"NOVEMBRE",IF(MONTH(#REF!)=12,"DECEMBRE"))))))))))))</f>
        <v>OCTOBRE</v>
      </c>
      <c r="T803" s="252" t="e">
        <f>YEAR(#REF!)</f>
        <v>#REF!</v>
      </c>
      <c r="U8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3" s="292" t="s">
        <v>27</v>
      </c>
      <c r="W803" s="292" t="s">
        <v>27</v>
      </c>
      <c r="X803" s="330"/>
      <c r="Y803" s="330"/>
      <c r="Z803" s="190"/>
      <c r="AA803" s="190"/>
      <c r="GA803" s="68"/>
    </row>
    <row r="804" spans="1:1105" s="67" customFormat="1" ht="77.400000000000006" customHeight="1" x14ac:dyDescent="0.35">
      <c r="A804" s="67" t="s">
        <v>2495</v>
      </c>
      <c r="B804" s="355" t="s">
        <v>1309</v>
      </c>
      <c r="C804" s="405" t="s">
        <v>50</v>
      </c>
      <c r="D804" s="406" t="s">
        <v>51</v>
      </c>
      <c r="E804" s="306" t="s">
        <v>1359</v>
      </c>
      <c r="F804" s="301" t="s">
        <v>441</v>
      </c>
      <c r="G804" s="365">
        <v>15630</v>
      </c>
      <c r="H804" s="365">
        <f>J804+K804+L804+M804+N804</f>
        <v>15450</v>
      </c>
      <c r="I804" s="265">
        <f t="shared" si="11"/>
        <v>0.75</v>
      </c>
      <c r="J804" s="15">
        <v>9849.3700000000008</v>
      </c>
      <c r="K804" s="15">
        <v>0</v>
      </c>
      <c r="L804" s="15">
        <v>1738.13</v>
      </c>
      <c r="M804" s="250">
        <v>0</v>
      </c>
      <c r="N804" s="15">
        <v>3862.5</v>
      </c>
      <c r="O804" s="39">
        <v>44131</v>
      </c>
      <c r="P804" s="252" t="e">
        <f>YEAR(#REF!)</f>
        <v>#REF!</v>
      </c>
      <c r="Q8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4" s="252">
        <f>YEAR(O804)</f>
        <v>2020</v>
      </c>
      <c r="S804" s="252" t="str">
        <f>IF(MONTH(O804)=1,"JANVIER",IF(MONTH(O804)=2,"FEVRIER",IF(MONTH(O804)=3,"MARS",IF(MONTH(O804)=4,"AVRIL",IF(MONTH(O804)=5,"MAI",IF(MONTH(O804)=6,"JUIN",IF(MONTH(O804)=7,"JUILLET",IF(MONTH(O804)=8,"AOUT",IF(MONTH(O804)=9,"SEPTEMBRE",IF(MONTH(O804)=10,"OCTOBRE",IF(MONTH(4)=11,"NOVEMBRE",IF(MONTH(#REF!)=12,"DECEMBRE"))))))))))))</f>
        <v>OCTOBRE</v>
      </c>
      <c r="T804" s="252" t="e">
        <f>YEAR(#REF!)</f>
        <v>#REF!</v>
      </c>
      <c r="U8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4" s="292" t="s">
        <v>27</v>
      </c>
      <c r="W804" s="292" t="s">
        <v>27</v>
      </c>
      <c r="X804" s="330"/>
      <c r="Y804" s="330"/>
      <c r="Z804" s="190"/>
      <c r="AA804" s="190"/>
      <c r="GA804" s="68"/>
    </row>
    <row r="805" spans="1:1105" s="67" customFormat="1" ht="85.5" customHeight="1" x14ac:dyDescent="0.35">
      <c r="A805" s="67" t="s">
        <v>2495</v>
      </c>
      <c r="B805" s="355" t="s">
        <v>1309</v>
      </c>
      <c r="C805" s="405" t="s">
        <v>50</v>
      </c>
      <c r="D805" s="406" t="s">
        <v>51</v>
      </c>
      <c r="E805" s="306" t="s">
        <v>1360</v>
      </c>
      <c r="F805" s="301" t="s">
        <v>1361</v>
      </c>
      <c r="G805" s="365">
        <v>7540</v>
      </c>
      <c r="H805" s="365">
        <f>J805+K805+L805+M805+N805</f>
        <v>6794.0000000000009</v>
      </c>
      <c r="I805" s="265">
        <f t="shared" si="11"/>
        <v>0.74999411245216374</v>
      </c>
      <c r="J805" s="15">
        <v>4331.1400000000003</v>
      </c>
      <c r="K805" s="15">
        <v>679.18</v>
      </c>
      <c r="L805" s="15">
        <v>85.14</v>
      </c>
      <c r="M805" s="250">
        <v>0</v>
      </c>
      <c r="N805" s="15">
        <v>1698.54</v>
      </c>
      <c r="O805" s="39">
        <v>44131</v>
      </c>
      <c r="P805" s="252" t="e">
        <f>YEAR(#REF!)</f>
        <v>#REF!</v>
      </c>
      <c r="Q8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5" s="252">
        <f>YEAR(O805)</f>
        <v>2020</v>
      </c>
      <c r="S805" s="252" t="str">
        <f>IF(MONTH(O805)=1,"JANVIER",IF(MONTH(O805)=2,"FEVRIER",IF(MONTH(O805)=3,"MARS",IF(MONTH(O805)=4,"AVRIL",IF(MONTH(O805)=5,"MAI",IF(MONTH(O805)=6,"JUIN",IF(MONTH(O805)=7,"JUILLET",IF(MONTH(O805)=8,"AOUT",IF(MONTH(O805)=9,"SEPTEMBRE",IF(MONTH(O805)=10,"OCTOBRE",IF(MONTH(4)=11,"NOVEMBRE",IF(MONTH(#REF!)=12,"DECEMBRE"))))))))))))</f>
        <v>OCTOBRE</v>
      </c>
      <c r="T805" s="252" t="e">
        <f>YEAR(#REF!)</f>
        <v>#REF!</v>
      </c>
      <c r="U8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5" s="292" t="s">
        <v>27</v>
      </c>
      <c r="W805" s="292" t="s">
        <v>27</v>
      </c>
      <c r="X805" s="330"/>
      <c r="Y805" s="330"/>
      <c r="Z805" s="190"/>
      <c r="AA805" s="190"/>
      <c r="GA805" s="68"/>
    </row>
    <row r="806" spans="1:1105" s="214" customFormat="1" ht="78.900000000000006" customHeight="1" x14ac:dyDescent="0.35">
      <c r="A806" s="67" t="s">
        <v>2495</v>
      </c>
      <c r="B806" s="355" t="s">
        <v>1309</v>
      </c>
      <c r="C806" s="405" t="s">
        <v>50</v>
      </c>
      <c r="D806" s="406" t="s">
        <v>51</v>
      </c>
      <c r="E806" s="306" t="s">
        <v>1362</v>
      </c>
      <c r="F806" s="301" t="s">
        <v>426</v>
      </c>
      <c r="G806" s="365">
        <v>20002.509999999998</v>
      </c>
      <c r="H806" s="365">
        <f>J806+K806+L806+M806+N806</f>
        <v>16870.650000000001</v>
      </c>
      <c r="I806" s="265">
        <f t="shared" si="11"/>
        <v>0.7500001481863473</v>
      </c>
      <c r="J806" s="15">
        <v>10755.04</v>
      </c>
      <c r="K806" s="15">
        <v>0</v>
      </c>
      <c r="L806" s="15">
        <v>1897.95</v>
      </c>
      <c r="M806" s="250">
        <v>0</v>
      </c>
      <c r="N806" s="15">
        <v>4217.66</v>
      </c>
      <c r="O806" s="39">
        <v>44131</v>
      </c>
      <c r="P806" s="252" t="e">
        <f>YEAR(#REF!)</f>
        <v>#REF!</v>
      </c>
      <c r="Q8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6" s="252">
        <f>YEAR(O806)</f>
        <v>2020</v>
      </c>
      <c r="S806" s="252" t="str">
        <f>IF(MONTH(O806)=1,"JANVIER",IF(MONTH(O806)=2,"FEVRIER",IF(MONTH(O806)=3,"MARS",IF(MONTH(O806)=4,"AVRIL",IF(MONTH(O806)=5,"MAI",IF(MONTH(O806)=6,"JUIN",IF(MONTH(O806)=7,"JUILLET",IF(MONTH(O806)=8,"AOUT",IF(MONTH(O806)=9,"SEPTEMBRE",IF(MONTH(O806)=10,"OCTOBRE",IF(MONTH(4)=11,"NOVEMBRE",IF(MONTH(#REF!)=12,"DECEMBRE"))))))))))))</f>
        <v>OCTOBRE</v>
      </c>
      <c r="T806" s="252" t="e">
        <f>YEAR(#REF!)</f>
        <v>#REF!</v>
      </c>
      <c r="U8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6" s="292" t="s">
        <v>27</v>
      </c>
      <c r="W806" s="292" t="s">
        <v>27</v>
      </c>
      <c r="X806" s="330"/>
      <c r="Y806" s="204"/>
      <c r="Z806" s="190"/>
      <c r="AA806" s="190"/>
      <c r="GA806" s="484"/>
    </row>
    <row r="807" spans="1:1105" s="234" customFormat="1" ht="72.900000000000006" customHeight="1" x14ac:dyDescent="0.35">
      <c r="A807" s="67" t="s">
        <v>2495</v>
      </c>
      <c r="B807" s="355" t="s">
        <v>1309</v>
      </c>
      <c r="C807" s="405" t="s">
        <v>50</v>
      </c>
      <c r="D807" s="406" t="s">
        <v>51</v>
      </c>
      <c r="E807" s="306" t="s">
        <v>1363</v>
      </c>
      <c r="F807" s="301" t="s">
        <v>1312</v>
      </c>
      <c r="G807" s="365">
        <v>9594.02</v>
      </c>
      <c r="H807" s="365">
        <f>J807+K807+L807+M807+N807</f>
        <v>9594.02</v>
      </c>
      <c r="I807" s="265">
        <f t="shared" si="11"/>
        <v>0.75000052115797122</v>
      </c>
      <c r="J807" s="15">
        <v>6116.19</v>
      </c>
      <c r="K807" s="15">
        <v>0</v>
      </c>
      <c r="L807" s="15">
        <v>1079.33</v>
      </c>
      <c r="M807" s="250">
        <v>0</v>
      </c>
      <c r="N807" s="15">
        <v>2398.5</v>
      </c>
      <c r="O807" s="39">
        <v>44131</v>
      </c>
      <c r="P807" s="252" t="e">
        <f>YEAR(#REF!)</f>
        <v>#REF!</v>
      </c>
      <c r="Q8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7" s="252">
        <f>YEAR(O807)</f>
        <v>2020</v>
      </c>
      <c r="S807" s="252" t="str">
        <f>IF(MONTH(O807)=1,"JANVIER",IF(MONTH(O807)=2,"FEVRIER",IF(MONTH(O807)=3,"MARS",IF(MONTH(O807)=4,"AVRIL",IF(MONTH(O807)=5,"MAI",IF(MONTH(O807)=6,"JUIN",IF(MONTH(O807)=7,"JUILLET",IF(MONTH(O807)=8,"AOUT",IF(MONTH(O807)=9,"SEPTEMBRE",IF(MONTH(O807)=10,"OCTOBRE",IF(MONTH(4)=11,"NOVEMBRE",IF(MONTH(#REF!)=12,"DECEMBRE"))))))))))))</f>
        <v>OCTOBRE</v>
      </c>
      <c r="T807" s="252" t="e">
        <f>YEAR(#REF!)</f>
        <v>#REF!</v>
      </c>
      <c r="U8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7" s="317" t="s">
        <v>27</v>
      </c>
      <c r="W807" s="317" t="s">
        <v>27</v>
      </c>
      <c r="X807" s="330"/>
      <c r="Y807" s="204"/>
      <c r="Z807" s="190"/>
      <c r="AA807" s="190"/>
      <c r="GA807" s="451"/>
    </row>
    <row r="808" spans="1:1105" s="67" customFormat="1" ht="80.400000000000006" customHeight="1" x14ac:dyDescent="0.35">
      <c r="A808" s="67" t="s">
        <v>2495</v>
      </c>
      <c r="B808" s="255" t="s">
        <v>1364</v>
      </c>
      <c r="C808" s="405" t="s">
        <v>72</v>
      </c>
      <c r="D808" s="406" t="s">
        <v>73</v>
      </c>
      <c r="E808" s="14" t="s">
        <v>1365</v>
      </c>
      <c r="F808" s="25" t="s">
        <v>1366</v>
      </c>
      <c r="G808" s="15">
        <v>410765.06</v>
      </c>
      <c r="H808" s="37">
        <v>410765.05999999994</v>
      </c>
      <c r="I808" s="277">
        <v>0.65000000243448164</v>
      </c>
      <c r="J808" s="264">
        <v>225505.58</v>
      </c>
      <c r="K808" s="15">
        <v>0</v>
      </c>
      <c r="L808" s="264">
        <v>41491.71</v>
      </c>
      <c r="M808" s="15">
        <v>0</v>
      </c>
      <c r="N808" s="15">
        <v>143767.76999999999</v>
      </c>
      <c r="O808" s="11">
        <v>42500</v>
      </c>
      <c r="P808" s="252" t="e">
        <f>YEAR(#REF!)</f>
        <v>#REF!</v>
      </c>
      <c r="Q8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8" s="252">
        <f>YEAR(O808)</f>
        <v>2016</v>
      </c>
      <c r="S808" s="252" t="str">
        <f>IF(MONTH(O808)=1,"JANVIER",IF(MONTH(O808)=2,"FEVRIER",IF(MONTH(O808)=3,"MARS",IF(MONTH(O808)=4,"AVRIL",IF(MONTH(O808)=5,"MAI",IF(MONTH(O808)=6,"JUIN",IF(MONTH(O808)=7,"JUILLET",IF(MONTH(O808)=8,"AOUT",IF(MONTH(O808)=9,"SEPTEMBRE",IF(MONTH(O808)=10,"OCTOBRE",IF(MONTH(4)=11,"NOVEMBRE",IF(MONTH(#REF!)=12,"DECEMBRE"))))))))))))</f>
        <v>MAI</v>
      </c>
      <c r="T808" s="252" t="e">
        <f>YEAR(#REF!)</f>
        <v>#REF!</v>
      </c>
      <c r="U8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8" s="501" t="e">
        <f>YEAR(#REF!)</f>
        <v>#REF!</v>
      </c>
      <c r="W808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08" s="368"/>
      <c r="Y808" s="410"/>
      <c r="Z808" s="190"/>
      <c r="AA808" s="190"/>
      <c r="GA808" s="68"/>
    </row>
    <row r="809" spans="1:1105" s="67" customFormat="1" ht="131.4" customHeight="1" x14ac:dyDescent="0.35">
      <c r="A809" s="67" t="s">
        <v>2495</v>
      </c>
      <c r="B809" s="255" t="s">
        <v>1364</v>
      </c>
      <c r="C809" s="405" t="s">
        <v>72</v>
      </c>
      <c r="D809" s="406" t="s">
        <v>73</v>
      </c>
      <c r="E809" s="14" t="s">
        <v>1367</v>
      </c>
      <c r="F809" s="25" t="s">
        <v>1368</v>
      </c>
      <c r="G809" s="15">
        <v>805982</v>
      </c>
      <c r="H809" s="37">
        <v>805982</v>
      </c>
      <c r="I809" s="277">
        <v>0.45</v>
      </c>
      <c r="J809" s="264">
        <v>65587.31</v>
      </c>
      <c r="K809" s="15">
        <v>0</v>
      </c>
      <c r="L809" s="264">
        <v>297104.59000000003</v>
      </c>
      <c r="M809" s="15">
        <v>0</v>
      </c>
      <c r="N809" s="15">
        <v>443290.1</v>
      </c>
      <c r="O809" s="11">
        <v>42500</v>
      </c>
      <c r="P809" s="252" t="e">
        <f>YEAR(#REF!)</f>
        <v>#REF!</v>
      </c>
      <c r="Q8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09" s="252">
        <f>YEAR(O809)</f>
        <v>2016</v>
      </c>
      <c r="S809" s="252" t="str">
        <f>IF(MONTH(O809)=1,"JANVIER",IF(MONTH(O809)=2,"FEVRIER",IF(MONTH(O809)=3,"MARS",IF(MONTH(O809)=4,"AVRIL",IF(MONTH(O809)=5,"MAI",IF(MONTH(O809)=6,"JUIN",IF(MONTH(O809)=7,"JUILLET",IF(MONTH(O809)=8,"AOUT",IF(MONTH(O809)=9,"SEPTEMBRE",IF(MONTH(O809)=10,"OCTOBRE",IF(MONTH(4)=11,"NOVEMBRE",IF(MONTH(#REF!)=12,"DECEMBRE"))))))))))))</f>
        <v>MAI</v>
      </c>
      <c r="T809" s="252" t="e">
        <f>YEAR(#REF!)</f>
        <v>#REF!</v>
      </c>
      <c r="U8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09" s="501" t="e">
        <f>YEAR(#REF!)</f>
        <v>#REF!</v>
      </c>
      <c r="W809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09" s="436"/>
      <c r="Y809" s="410"/>
      <c r="Z809" s="190"/>
      <c r="AA809" s="190"/>
      <c r="GA809" s="68"/>
    </row>
    <row r="810" spans="1:1105" s="67" customFormat="1" ht="88.5" customHeight="1" x14ac:dyDescent="0.35">
      <c r="A810" s="67" t="s">
        <v>2495</v>
      </c>
      <c r="B810" s="255" t="s">
        <v>1364</v>
      </c>
      <c r="C810" s="405" t="s">
        <v>72</v>
      </c>
      <c r="D810" s="406" t="s">
        <v>73</v>
      </c>
      <c r="E810" s="287" t="s">
        <v>1369</v>
      </c>
      <c r="F810" s="25" t="s">
        <v>1370</v>
      </c>
      <c r="G810" s="250">
        <v>998090.94</v>
      </c>
      <c r="H810" s="37">
        <v>996143.33000000007</v>
      </c>
      <c r="I810" s="277">
        <v>0.64999999548257781</v>
      </c>
      <c r="J810" s="37">
        <v>246461.63</v>
      </c>
      <c r="K810" s="37">
        <v>0</v>
      </c>
      <c r="L810" s="37">
        <v>401031.53</v>
      </c>
      <c r="M810" s="37">
        <v>0</v>
      </c>
      <c r="N810" s="37">
        <v>348650.17</v>
      </c>
      <c r="O810" s="11">
        <v>43606</v>
      </c>
      <c r="P810" s="252" t="e">
        <f>YEAR(#REF!)</f>
        <v>#REF!</v>
      </c>
      <c r="Q8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0" s="252">
        <f>YEAR(O810)</f>
        <v>2019</v>
      </c>
      <c r="S810" s="252" t="str">
        <f>IF(MONTH(O810)=1,"JANVIER",IF(MONTH(O810)=2,"FEVRIER",IF(MONTH(O810)=3,"MARS",IF(MONTH(O810)=4,"AVRIL",IF(MONTH(O810)=5,"MAI",IF(MONTH(O810)=6,"JUIN",IF(MONTH(O810)=7,"JUILLET",IF(MONTH(O810)=8,"AOUT",IF(MONTH(O810)=9,"SEPTEMBRE",IF(MONTH(O810)=10,"OCTOBRE",IF(MONTH(4)=11,"NOVEMBRE",IF(MONTH(#REF!)=12,"DECEMBRE"))))))))))))</f>
        <v>MAI</v>
      </c>
      <c r="T810" s="252" t="e">
        <f>YEAR(#REF!)</f>
        <v>#REF!</v>
      </c>
      <c r="U8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0" s="252" t="e">
        <f>YEAR(#REF!)</f>
        <v>#REF!</v>
      </c>
      <c r="W8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0" s="368"/>
      <c r="Y810" s="410"/>
      <c r="Z810" s="190"/>
      <c r="AA810" s="190"/>
      <c r="GA810" s="68"/>
      <c r="AMB810" s="68"/>
      <c r="AMC810" s="68"/>
      <c r="AMD810" s="68"/>
      <c r="AME810" s="68"/>
      <c r="AMF810" s="68"/>
      <c r="AMG810" s="68"/>
      <c r="AMH810" s="68"/>
      <c r="AMI810" s="68"/>
      <c r="AMJ810" s="68"/>
      <c r="AMK810" s="68"/>
      <c r="AML810" s="68"/>
      <c r="AMM810" s="68"/>
      <c r="AMN810" s="68"/>
      <c r="AMO810" s="68"/>
      <c r="AMP810" s="68"/>
      <c r="AMQ810" s="68"/>
      <c r="AMR810" s="68"/>
      <c r="AMS810" s="68"/>
      <c r="AMT810" s="68"/>
      <c r="AMU810" s="68"/>
      <c r="AMV810" s="68"/>
      <c r="AMW810" s="68"/>
      <c r="AMX810" s="68"/>
      <c r="AMY810" s="68"/>
      <c r="AMZ810" s="68"/>
      <c r="ANA810" s="68"/>
      <c r="ANB810" s="68"/>
      <c r="ANC810" s="68"/>
      <c r="AND810" s="68"/>
      <c r="ANE810" s="68"/>
      <c r="ANF810" s="68"/>
      <c r="ANG810" s="68"/>
      <c r="ANH810" s="68"/>
      <c r="ANI810" s="68"/>
      <c r="ANJ810" s="68"/>
      <c r="ANK810" s="68"/>
      <c r="ANL810" s="68"/>
      <c r="ANM810" s="68"/>
      <c r="ANN810" s="68"/>
      <c r="ANO810" s="68"/>
      <c r="ANP810" s="68"/>
      <c r="ANQ810" s="68"/>
      <c r="ANR810" s="68"/>
      <c r="ANS810" s="68"/>
      <c r="ANT810" s="68"/>
      <c r="ANU810" s="68"/>
      <c r="ANV810" s="68"/>
      <c r="ANW810" s="68"/>
      <c r="ANX810" s="68"/>
      <c r="ANY810" s="68"/>
      <c r="ANZ810" s="68"/>
      <c r="AOA810" s="68"/>
      <c r="AOB810" s="68"/>
      <c r="AOC810" s="68"/>
      <c r="AOD810" s="68"/>
      <c r="AOE810" s="68"/>
      <c r="AOF810" s="68"/>
      <c r="AOG810" s="68"/>
      <c r="AOH810" s="68"/>
      <c r="AOI810" s="68"/>
      <c r="AOJ810" s="68"/>
      <c r="AOK810" s="68"/>
      <c r="AOL810" s="68"/>
      <c r="AOM810" s="68"/>
      <c r="AON810" s="68"/>
      <c r="AOO810" s="68"/>
      <c r="AOP810" s="68"/>
      <c r="AOQ810" s="68"/>
      <c r="AOR810" s="68"/>
      <c r="AOS810" s="68"/>
      <c r="AOT810" s="68"/>
      <c r="AOU810" s="68"/>
      <c r="AOV810" s="68"/>
      <c r="AOW810" s="68"/>
      <c r="AOX810" s="68"/>
      <c r="AOY810" s="68"/>
      <c r="AOZ810" s="68"/>
      <c r="APA810" s="68"/>
      <c r="APB810" s="68"/>
      <c r="APC810" s="68"/>
      <c r="APD810" s="68"/>
      <c r="APE810" s="68"/>
      <c r="APF810" s="68"/>
      <c r="APG810" s="68"/>
      <c r="APH810" s="68"/>
      <c r="API810" s="68"/>
      <c r="APJ810" s="68"/>
      <c r="APK810" s="68"/>
      <c r="APL810" s="68"/>
      <c r="APM810" s="68"/>
    </row>
    <row r="811" spans="1:1105" s="67" customFormat="1" ht="81.900000000000006" customHeight="1" x14ac:dyDescent="0.35">
      <c r="A811" s="67" t="s">
        <v>2495</v>
      </c>
      <c r="B811" s="255" t="s">
        <v>1364</v>
      </c>
      <c r="C811" s="405" t="s">
        <v>72</v>
      </c>
      <c r="D811" s="406" t="s">
        <v>73</v>
      </c>
      <c r="E811" s="14" t="s">
        <v>1371</v>
      </c>
      <c r="F811" s="12" t="s">
        <v>1372</v>
      </c>
      <c r="G811" s="15">
        <v>224204.25</v>
      </c>
      <c r="H811" s="37">
        <v>219316.25</v>
      </c>
      <c r="I811" s="277">
        <v>0.75000001139906414</v>
      </c>
      <c r="J811" s="264">
        <v>139814.10999999999</v>
      </c>
      <c r="K811" s="15">
        <v>24673.08</v>
      </c>
      <c r="L811" s="264">
        <v>0</v>
      </c>
      <c r="M811" s="15">
        <v>0</v>
      </c>
      <c r="N811" s="15">
        <v>54829.06</v>
      </c>
      <c r="O811" s="11">
        <v>43223</v>
      </c>
      <c r="P811" s="252" t="e">
        <f>YEAR(#REF!)</f>
        <v>#REF!</v>
      </c>
      <c r="Q8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1" s="252">
        <f>YEAR(O811)</f>
        <v>2018</v>
      </c>
      <c r="S811" s="252" t="str">
        <f>IF(MONTH(O811)=1,"JANVIER",IF(MONTH(O811)=2,"FEVRIER",IF(MONTH(O811)=3,"MARS",IF(MONTH(O811)=4,"AVRIL",IF(MONTH(O811)=5,"MAI",IF(MONTH(O811)=6,"JUIN",IF(MONTH(O811)=7,"JUILLET",IF(MONTH(O811)=8,"AOUT",IF(MONTH(O811)=9,"SEPTEMBRE",IF(MONTH(O811)=10,"OCTOBRE",IF(MONTH(4)=11,"NOVEMBRE",IF(MONTH(#REF!)=12,"DECEMBRE"))))))))))))</f>
        <v>MAI</v>
      </c>
      <c r="T811" s="252" t="e">
        <f>YEAR(#REF!)</f>
        <v>#REF!</v>
      </c>
      <c r="U8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1" s="501" t="e">
        <f>YEAR(#REF!)</f>
        <v>#REF!</v>
      </c>
      <c r="W811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1" s="25"/>
      <c r="Y811" s="410"/>
      <c r="Z811" s="190"/>
      <c r="AA811" s="190"/>
      <c r="GA811" s="68"/>
    </row>
    <row r="812" spans="1:1105" s="67" customFormat="1" ht="80.150000000000006" customHeight="1" x14ac:dyDescent="0.35">
      <c r="A812" s="67" t="s">
        <v>2495</v>
      </c>
      <c r="B812" s="255" t="s">
        <v>1364</v>
      </c>
      <c r="C812" s="405" t="s">
        <v>72</v>
      </c>
      <c r="D812" s="406" t="s">
        <v>73</v>
      </c>
      <c r="E812" s="14" t="s">
        <v>1373</v>
      </c>
      <c r="F812" s="25" t="s">
        <v>117</v>
      </c>
      <c r="G812" s="15">
        <v>502399.78</v>
      </c>
      <c r="H812" s="37">
        <v>499661.22000000003</v>
      </c>
      <c r="I812" s="277">
        <v>0.75000001000678018</v>
      </c>
      <c r="J812" s="264">
        <v>318534.03000000003</v>
      </c>
      <c r="K812" s="15">
        <v>56211.89</v>
      </c>
      <c r="L812" s="264">
        <v>0</v>
      </c>
      <c r="M812" s="15">
        <v>0</v>
      </c>
      <c r="N812" s="15">
        <v>124915.3</v>
      </c>
      <c r="O812" s="11">
        <v>43196</v>
      </c>
      <c r="P812" s="252" t="e">
        <f>YEAR(#REF!)</f>
        <v>#REF!</v>
      </c>
      <c r="Q8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2" s="252">
        <f>YEAR(O812)</f>
        <v>2018</v>
      </c>
      <c r="S812" s="252" t="str">
        <f>IF(MONTH(O812)=1,"JANVIER",IF(MONTH(O812)=2,"FEVRIER",IF(MONTH(O812)=3,"MARS",IF(MONTH(O812)=4,"AVRIL",IF(MONTH(O812)=5,"MAI",IF(MONTH(O812)=6,"JUIN",IF(MONTH(O812)=7,"JUILLET",IF(MONTH(O812)=8,"AOUT",IF(MONTH(O812)=9,"SEPTEMBRE",IF(MONTH(O812)=10,"OCTOBRE",IF(MONTH(4)=11,"NOVEMBRE",IF(MONTH(#REF!)=12,"DECEMBRE"))))))))))))</f>
        <v>AVRIL</v>
      </c>
      <c r="T812" s="252" t="e">
        <f>YEAR(#REF!)</f>
        <v>#REF!</v>
      </c>
      <c r="U8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2" s="252" t="e">
        <f>YEAR(#REF!)</f>
        <v>#REF!</v>
      </c>
      <c r="W8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2" s="368"/>
      <c r="Y812" s="410"/>
      <c r="Z812" s="190"/>
      <c r="AA812" s="190"/>
      <c r="GA812" s="68"/>
    </row>
    <row r="813" spans="1:1105" s="215" customFormat="1" ht="81.900000000000006" customHeight="1" x14ac:dyDescent="0.35">
      <c r="A813" s="67" t="s">
        <v>2495</v>
      </c>
      <c r="B813" s="255" t="s">
        <v>1364</v>
      </c>
      <c r="C813" s="405" t="s">
        <v>72</v>
      </c>
      <c r="D813" s="406" t="s">
        <v>73</v>
      </c>
      <c r="E813" s="44" t="s">
        <v>1374</v>
      </c>
      <c r="F813" s="45" t="s">
        <v>429</v>
      </c>
      <c r="G813" s="434">
        <v>436362.17</v>
      </c>
      <c r="H813" s="453">
        <v>304485.07</v>
      </c>
      <c r="I813" s="446">
        <v>0.65000031036004491</v>
      </c>
      <c r="J813" s="418">
        <v>161815.42000000001</v>
      </c>
      <c r="K813" s="434">
        <v>0</v>
      </c>
      <c r="L813" s="418">
        <v>36099.97</v>
      </c>
      <c r="M813" s="434">
        <v>0</v>
      </c>
      <c r="N813" s="434">
        <v>106569.68</v>
      </c>
      <c r="O813" s="430">
        <v>43342</v>
      </c>
      <c r="P813" s="252" t="e">
        <f>YEAR(#REF!)</f>
        <v>#REF!</v>
      </c>
      <c r="Q8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3" s="252">
        <f>YEAR(O813)</f>
        <v>2018</v>
      </c>
      <c r="S813" s="252" t="str">
        <f>IF(MONTH(O813)=1,"JANVIER",IF(MONTH(O813)=2,"FEVRIER",IF(MONTH(O813)=3,"MARS",IF(MONTH(O813)=4,"AVRIL",IF(MONTH(O813)=5,"MAI",IF(MONTH(O813)=6,"JUIN",IF(MONTH(O813)=7,"JUILLET",IF(MONTH(O813)=8,"AOUT",IF(MONTH(O813)=9,"SEPTEMBRE",IF(MONTH(O813)=10,"OCTOBRE",IF(MONTH(4)=11,"NOVEMBRE",IF(MONTH(#REF!)=12,"DECEMBRE"))))))))))))</f>
        <v>AOUT</v>
      </c>
      <c r="T813" s="252" t="e">
        <f>YEAR(#REF!)</f>
        <v>#REF!</v>
      </c>
      <c r="U8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3" s="501" t="e">
        <f>YEAR(#REF!)</f>
        <v>#REF!</v>
      </c>
      <c r="W813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3" s="392"/>
      <c r="Y813" s="410"/>
      <c r="Z813" s="271"/>
      <c r="AA813" s="271"/>
      <c r="GA813" s="204"/>
    </row>
    <row r="814" spans="1:1105" s="215" customFormat="1" ht="94.5" customHeight="1" x14ac:dyDescent="0.35">
      <c r="A814" s="67" t="s">
        <v>2495</v>
      </c>
      <c r="B814" s="255" t="s">
        <v>1364</v>
      </c>
      <c r="C814" s="405" t="s">
        <v>72</v>
      </c>
      <c r="D814" s="406" t="s">
        <v>73</v>
      </c>
      <c r="E814" s="14" t="s">
        <v>1375</v>
      </c>
      <c r="F814" s="12" t="s">
        <v>1229</v>
      </c>
      <c r="G814" s="15">
        <v>180605</v>
      </c>
      <c r="H814" s="37">
        <v>157005</v>
      </c>
      <c r="I814" s="446">
        <v>0.65</v>
      </c>
      <c r="J814" s="264">
        <v>80286.11</v>
      </c>
      <c r="K814" s="15">
        <v>0</v>
      </c>
      <c r="L814" s="264">
        <v>21767.14</v>
      </c>
      <c r="M814" s="250">
        <v>0</v>
      </c>
      <c r="N814" s="15">
        <v>54951.75</v>
      </c>
      <c r="O814" s="11">
        <v>43165</v>
      </c>
      <c r="P814" s="252" t="e">
        <f>YEAR(#REF!)</f>
        <v>#REF!</v>
      </c>
      <c r="Q8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4" s="252">
        <f>YEAR(O814)</f>
        <v>2018</v>
      </c>
      <c r="S814" s="252" t="str">
        <f>IF(MONTH(O814)=1,"JANVIER",IF(MONTH(O814)=2,"FEVRIER",IF(MONTH(O814)=3,"MARS",IF(MONTH(O814)=4,"AVRIL",IF(MONTH(O814)=5,"MAI",IF(MONTH(O814)=6,"JUIN",IF(MONTH(O814)=7,"JUILLET",IF(MONTH(O814)=8,"AOUT",IF(MONTH(O814)=9,"SEPTEMBRE",IF(MONTH(O814)=10,"OCTOBRE",IF(MONTH(4)=11,"NOVEMBRE",IF(MONTH(#REF!)=12,"DECEMBRE"))))))))))))</f>
        <v>MARS</v>
      </c>
      <c r="T814" s="252" t="e">
        <f>YEAR(#REF!)</f>
        <v>#REF!</v>
      </c>
      <c r="U8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4" s="501" t="e">
        <f>YEAR(#REF!)</f>
        <v>#REF!</v>
      </c>
      <c r="W814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4" s="368"/>
      <c r="Y814" s="410"/>
      <c r="Z814" s="271"/>
      <c r="AA814" s="271"/>
      <c r="GA814" s="204"/>
    </row>
    <row r="815" spans="1:1105" s="67" customFormat="1" ht="88.5" customHeight="1" x14ac:dyDescent="0.35">
      <c r="A815" s="67" t="s">
        <v>2495</v>
      </c>
      <c r="B815" s="255" t="s">
        <v>1364</v>
      </c>
      <c r="C815" s="405" t="s">
        <v>72</v>
      </c>
      <c r="D815" s="406" t="s">
        <v>73</v>
      </c>
      <c r="E815" s="14" t="s">
        <v>1376</v>
      </c>
      <c r="F815" s="25" t="s">
        <v>512</v>
      </c>
      <c r="G815" s="15">
        <v>972907.94</v>
      </c>
      <c r="H815" s="37">
        <v>917082.94000000006</v>
      </c>
      <c r="I815" s="277">
        <v>0.64999999890958604</v>
      </c>
      <c r="J815" s="264">
        <v>290898.65000000002</v>
      </c>
      <c r="K815" s="15">
        <v>0</v>
      </c>
      <c r="L815" s="264">
        <v>51335.06</v>
      </c>
      <c r="M815" s="250">
        <v>253870.2</v>
      </c>
      <c r="N815" s="15">
        <v>320979.03000000003</v>
      </c>
      <c r="O815" s="11">
        <v>43196</v>
      </c>
      <c r="P815" s="252" t="e">
        <f>YEAR(#REF!)</f>
        <v>#REF!</v>
      </c>
      <c r="Q8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5" s="252">
        <f>YEAR(O815)</f>
        <v>2018</v>
      </c>
      <c r="S815" s="252" t="str">
        <f>IF(MONTH(O815)=1,"JANVIER",IF(MONTH(O815)=2,"FEVRIER",IF(MONTH(O815)=3,"MARS",IF(MONTH(O815)=4,"AVRIL",IF(MONTH(O815)=5,"MAI",IF(MONTH(O815)=6,"JUIN",IF(MONTH(O815)=7,"JUILLET",IF(MONTH(O815)=8,"AOUT",IF(MONTH(O815)=9,"SEPTEMBRE",IF(MONTH(O815)=10,"OCTOBRE",IF(MONTH(4)=11,"NOVEMBRE",IF(MONTH(#REF!)=12,"DECEMBRE"))))))))))))</f>
        <v>AVRIL</v>
      </c>
      <c r="T815" s="252" t="e">
        <f>YEAR(#REF!)</f>
        <v>#REF!</v>
      </c>
      <c r="U8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5" s="501" t="e">
        <f>YEAR(#REF!)</f>
        <v>#REF!</v>
      </c>
      <c r="W815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5" s="436"/>
      <c r="Y815" s="410"/>
      <c r="Z815" s="190"/>
      <c r="AA815" s="190"/>
      <c r="GA815" s="68"/>
    </row>
    <row r="816" spans="1:1105" s="214" customFormat="1" ht="105.9" customHeight="1" x14ac:dyDescent="0.35">
      <c r="A816" s="67" t="s">
        <v>2495</v>
      </c>
      <c r="B816" s="266" t="s">
        <v>1364</v>
      </c>
      <c r="C816" s="405" t="s">
        <v>72</v>
      </c>
      <c r="D816" s="406" t="s">
        <v>73</v>
      </c>
      <c r="E816" s="14" t="s">
        <v>1377</v>
      </c>
      <c r="F816" s="310" t="s">
        <v>1378</v>
      </c>
      <c r="G816" s="264">
        <v>761181.99</v>
      </c>
      <c r="H816" s="264">
        <v>675444.23</v>
      </c>
      <c r="I816" s="277">
        <v>0.65000000074025355</v>
      </c>
      <c r="J816" s="264">
        <v>370161.26</v>
      </c>
      <c r="K816" s="15">
        <v>65322.58</v>
      </c>
      <c r="L816" s="264">
        <v>3554.91</v>
      </c>
      <c r="M816" s="15">
        <v>0</v>
      </c>
      <c r="N816" s="15">
        <v>236405.48</v>
      </c>
      <c r="O816" s="11">
        <v>43342</v>
      </c>
      <c r="P816" s="252" t="e">
        <f>YEAR(#REF!)</f>
        <v>#REF!</v>
      </c>
      <c r="Q8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6" s="252">
        <f>YEAR(O816)</f>
        <v>2018</v>
      </c>
      <c r="S816" s="252" t="str">
        <f>IF(MONTH(O816)=1,"JANVIER",IF(MONTH(O816)=2,"FEVRIER",IF(MONTH(O816)=3,"MARS",IF(MONTH(O816)=4,"AVRIL",IF(MONTH(O816)=5,"MAI",IF(MONTH(O816)=6,"JUIN",IF(MONTH(O816)=7,"JUILLET",IF(MONTH(O816)=8,"AOUT",IF(MONTH(O816)=9,"SEPTEMBRE",IF(MONTH(O816)=10,"OCTOBRE",IF(MONTH(4)=11,"NOVEMBRE",IF(MONTH(#REF!)=12,"DECEMBRE"))))))))))))</f>
        <v>AOUT</v>
      </c>
      <c r="T816" s="252" t="e">
        <f>YEAR(#REF!)</f>
        <v>#REF!</v>
      </c>
      <c r="U8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6" s="501" t="e">
        <f>YEAR(#REF!)</f>
        <v>#REF!</v>
      </c>
      <c r="W816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6" s="25"/>
      <c r="Y816" s="410"/>
      <c r="Z816" s="190"/>
      <c r="AA816" s="190"/>
      <c r="GA816" s="484"/>
    </row>
    <row r="817" spans="1:183" s="215" customFormat="1" ht="82.5" customHeight="1" x14ac:dyDescent="0.35">
      <c r="A817" s="67" t="s">
        <v>2495</v>
      </c>
      <c r="B817" s="255" t="s">
        <v>1364</v>
      </c>
      <c r="C817" s="405" t="s">
        <v>72</v>
      </c>
      <c r="D817" s="406" t="s">
        <v>73</v>
      </c>
      <c r="E817" s="14" t="s">
        <v>1379</v>
      </c>
      <c r="F817" s="12" t="s">
        <v>775</v>
      </c>
      <c r="G817" s="250">
        <v>98065.7</v>
      </c>
      <c r="H817" s="250">
        <f>J817+K817+L817+M817+N817</f>
        <v>87139.36</v>
      </c>
      <c r="I817" s="277">
        <f>(J817+K817+L817+M817)/H817</f>
        <v>0.74999931144777743</v>
      </c>
      <c r="J817" s="250">
        <v>55551.29</v>
      </c>
      <c r="K817" s="250">
        <v>0</v>
      </c>
      <c r="L817" s="250">
        <v>9803.17</v>
      </c>
      <c r="M817" s="250">
        <v>0</v>
      </c>
      <c r="N817" s="250">
        <v>21784.9</v>
      </c>
      <c r="O817" s="39">
        <v>43742</v>
      </c>
      <c r="P817" s="252" t="e">
        <f>YEAR(#REF!)</f>
        <v>#REF!</v>
      </c>
      <c r="Q8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7" s="252">
        <f>YEAR(O817)</f>
        <v>2019</v>
      </c>
      <c r="S817" s="252" t="str">
        <f>IF(MONTH(O817)=1,"JANVIER",IF(MONTH(O817)=2,"FEVRIER",IF(MONTH(O817)=3,"MARS",IF(MONTH(O817)=4,"AVRIL",IF(MONTH(O817)=5,"MAI",IF(MONTH(O817)=6,"JUIN",IF(MONTH(O817)=7,"JUILLET",IF(MONTH(O817)=8,"AOUT",IF(MONTH(O817)=9,"SEPTEMBRE",IF(MONTH(O817)=10,"OCTOBRE",IF(MONTH(4)=11,"NOVEMBRE",IF(MONTH(#REF!)=12,"DECEMBRE"))))))))))))</f>
        <v>OCTOBRE</v>
      </c>
      <c r="T817" s="252" t="e">
        <f>YEAR(#REF!)</f>
        <v>#REF!</v>
      </c>
      <c r="U8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7" s="501" t="e">
        <f>YEAR(#REF!)</f>
        <v>#REF!</v>
      </c>
      <c r="W817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7" s="333"/>
      <c r="Y817" s="68"/>
      <c r="Z817" s="271"/>
      <c r="AA817" s="271"/>
      <c r="GA817" s="204"/>
    </row>
    <row r="818" spans="1:183" s="215" customFormat="1" ht="76.5" customHeight="1" x14ac:dyDescent="0.35">
      <c r="A818" s="67" t="s">
        <v>2495</v>
      </c>
      <c r="B818" s="255" t="s">
        <v>1364</v>
      </c>
      <c r="C818" s="513" t="s">
        <v>72</v>
      </c>
      <c r="D818" s="406" t="s">
        <v>73</v>
      </c>
      <c r="E818" s="167" t="s">
        <v>1380</v>
      </c>
      <c r="F818" s="206" t="s">
        <v>1381</v>
      </c>
      <c r="G818" s="444">
        <v>410800</v>
      </c>
      <c r="H818" s="444">
        <f>J818+K818+L818+M818+N818</f>
        <v>410800</v>
      </c>
      <c r="I818" s="446">
        <f>(J818+K818+L818+M818)/H818</f>
        <v>0.75</v>
      </c>
      <c r="J818" s="444">
        <v>214880</v>
      </c>
      <c r="K818" s="444">
        <v>0</v>
      </c>
      <c r="L818" s="444">
        <v>37920</v>
      </c>
      <c r="M818" s="444">
        <v>55300</v>
      </c>
      <c r="N818" s="444">
        <v>102700</v>
      </c>
      <c r="O818" s="188">
        <v>43774</v>
      </c>
      <c r="P818" s="252" t="e">
        <f>YEAR(#REF!)</f>
        <v>#REF!</v>
      </c>
      <c r="Q8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8" s="252">
        <f>YEAR(O818)</f>
        <v>2019</v>
      </c>
      <c r="S818" s="252" t="str">
        <f>IF(MONTH(O818)=1,"JANVIER",IF(MONTH(O818)=2,"FEVRIER",IF(MONTH(O818)=3,"MARS",IF(MONTH(O818)=4,"AVRIL",IF(MONTH(O818)=5,"MAI",IF(MONTH(O818)=6,"JUIN",IF(MONTH(O818)=7,"JUILLET",IF(MONTH(O818)=8,"AOUT",IF(MONTH(O818)=9,"SEPTEMBRE",IF(MONTH(O818)=10,"OCTOBRE",IF(MONTH(O818)=11,"NOVEMBRE",IF(MONTH(O818)=12,"DECEMBRE"))))))))))))</f>
        <v>NOVEMBRE</v>
      </c>
      <c r="T818" s="252" t="e">
        <f>YEAR(#REF!)</f>
        <v>#REF!</v>
      </c>
      <c r="U8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8" s="501" t="e">
        <f>YEAR(#REF!)</f>
        <v>#REF!</v>
      </c>
      <c r="W818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8" s="456"/>
      <c r="Y818" s="68"/>
      <c r="Z818" s="271"/>
      <c r="AA818" s="271"/>
      <c r="GA818" s="204"/>
    </row>
    <row r="819" spans="1:183" s="67" customFormat="1" ht="76.5" customHeight="1" x14ac:dyDescent="0.35">
      <c r="A819" s="67" t="s">
        <v>2495</v>
      </c>
      <c r="B819" s="255" t="s">
        <v>1364</v>
      </c>
      <c r="C819" s="405" t="s">
        <v>72</v>
      </c>
      <c r="D819" s="406" t="s">
        <v>73</v>
      </c>
      <c r="E819" s="287" t="s">
        <v>74</v>
      </c>
      <c r="F819" s="51" t="s">
        <v>75</v>
      </c>
      <c r="G819" s="37">
        <v>509086.86</v>
      </c>
      <c r="H819" s="37">
        <f>SUM(J819+K819+L819+M819+N819)</f>
        <v>410727.41000000003</v>
      </c>
      <c r="I819" s="93">
        <f>(J819+K819+L819+M819)/H819</f>
        <v>0.64999995982737069</v>
      </c>
      <c r="J819" s="37">
        <v>155315.23000000001</v>
      </c>
      <c r="K819" s="37">
        <v>27408.57</v>
      </c>
      <c r="L819" s="37">
        <v>84249</v>
      </c>
      <c r="M819" s="37">
        <v>0</v>
      </c>
      <c r="N819" s="37">
        <v>143754.60999999999</v>
      </c>
      <c r="O819" s="38">
        <v>43742</v>
      </c>
      <c r="P819" s="252" t="e">
        <f>YEAR(#REF!)</f>
        <v>#REF!</v>
      </c>
      <c r="Q8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19" s="252">
        <f>YEAR(O819)</f>
        <v>2019</v>
      </c>
      <c r="S819" s="252" t="str">
        <f>IF(MONTH(O819)=1,"JANVIER",IF(MONTH(O819)=2,"FEVRIER",IF(MONTH(O819)=3,"MARS",IF(MONTH(O819)=4,"AVRIL",IF(MONTH(O819)=5,"MAI",IF(MONTH(O819)=6,"JUIN",IF(MONTH(O819)=7,"JUILLET",IF(MONTH(O819)=8,"AOUT",IF(MONTH(O819)=9,"SEPTEMBRE",IF(MONTH(O819)=10,"OCTOBRE",IF(MONTH(4)=11,"NOVEMBRE",IF(MONTH(#REF!)=12,"DECEMBRE"))))))))))))</f>
        <v>OCTOBRE</v>
      </c>
      <c r="T819" s="252" t="e">
        <f>YEAR(#REF!)</f>
        <v>#REF!</v>
      </c>
      <c r="U8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19" s="501" t="e">
        <f>YEAR(#REF!)</f>
        <v>#REF!</v>
      </c>
      <c r="W819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19" s="333"/>
      <c r="Y819" s="333"/>
      <c r="Z819" s="190"/>
      <c r="AA819" s="190"/>
      <c r="GA819" s="68"/>
    </row>
    <row r="820" spans="1:183" s="67" customFormat="1" ht="78.650000000000006" customHeight="1" x14ac:dyDescent="0.35">
      <c r="A820" s="67" t="s">
        <v>2495</v>
      </c>
      <c r="B820" s="255" t="s">
        <v>1364</v>
      </c>
      <c r="C820" s="405" t="s">
        <v>72</v>
      </c>
      <c r="D820" s="406" t="s">
        <v>73</v>
      </c>
      <c r="E820" s="14" t="s">
        <v>1382</v>
      </c>
      <c r="F820" s="12" t="s">
        <v>512</v>
      </c>
      <c r="G820" s="264">
        <v>386166.1</v>
      </c>
      <c r="H820" s="264">
        <v>372489.97</v>
      </c>
      <c r="I820" s="277">
        <v>0.75000000671159017</v>
      </c>
      <c r="J820" s="264">
        <v>180551.11</v>
      </c>
      <c r="K820" s="15">
        <v>0</v>
      </c>
      <c r="L820" s="264">
        <v>98816.37</v>
      </c>
      <c r="M820" s="250">
        <v>0</v>
      </c>
      <c r="N820" s="15">
        <v>93122.49</v>
      </c>
      <c r="O820" s="11">
        <v>43678</v>
      </c>
      <c r="P820" s="252" t="e">
        <f>YEAR(#REF!)</f>
        <v>#REF!</v>
      </c>
      <c r="Q8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0" s="252">
        <f>YEAR(O820)</f>
        <v>2019</v>
      </c>
      <c r="S820" s="252" t="str">
        <f>IF(MONTH(O820)=1,"JANVIER",IF(MONTH(O820)=2,"FEVRIER",IF(MONTH(O820)=3,"MARS",IF(MONTH(O820)=4,"AVRIL",IF(MONTH(O820)=5,"MAI",IF(MONTH(O820)=6,"JUIN",IF(MONTH(O820)=7,"JUILLET",IF(MONTH(O820)=8,"AOUT",IF(MONTH(O820)=9,"SEPTEMBRE",IF(MONTH(O820)=10,"OCTOBRE",IF(MONTH(4)=11,"NOVEMBRE",IF(MONTH(#REF!)=12,"DECEMBRE"))))))))))))</f>
        <v>AOUT</v>
      </c>
      <c r="T820" s="252" t="e">
        <f>YEAR(#REF!)</f>
        <v>#REF!</v>
      </c>
      <c r="U8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0" s="501" t="e">
        <f>YEAR(#REF!)</f>
        <v>#REF!</v>
      </c>
      <c r="W820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20" s="25"/>
      <c r="Y820" s="333"/>
      <c r="Z820" s="190"/>
      <c r="AA820" s="190"/>
      <c r="GA820" s="68"/>
    </row>
    <row r="821" spans="1:183" s="215" customFormat="1" ht="72.650000000000006" customHeight="1" x14ac:dyDescent="0.35">
      <c r="A821" s="67" t="s">
        <v>2495</v>
      </c>
      <c r="B821" s="355" t="s">
        <v>1364</v>
      </c>
      <c r="C821" s="405" t="s">
        <v>72</v>
      </c>
      <c r="D821" s="406" t="s">
        <v>73</v>
      </c>
      <c r="E821" s="14" t="s">
        <v>1383</v>
      </c>
      <c r="F821" s="12" t="s">
        <v>1384</v>
      </c>
      <c r="G821" s="264">
        <v>200808.8</v>
      </c>
      <c r="H821" s="15">
        <f>J821+K821+L821+M821+N821</f>
        <v>197348.47</v>
      </c>
      <c r="I821" s="265">
        <f>(J821+K821+L821+M821)/H821</f>
        <v>0.65000002280230496</v>
      </c>
      <c r="J821" s="264">
        <v>109035.03</v>
      </c>
      <c r="K821" s="264">
        <v>19241.48</v>
      </c>
      <c r="L821" s="264">
        <v>0</v>
      </c>
      <c r="M821" s="264">
        <v>0</v>
      </c>
      <c r="N821" s="264">
        <v>69071.960000000006</v>
      </c>
      <c r="O821" s="39">
        <v>44131</v>
      </c>
      <c r="P821" s="252" t="e">
        <f>YEAR(#REF!)</f>
        <v>#REF!</v>
      </c>
      <c r="Q8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1" s="252">
        <f>YEAR(O821)</f>
        <v>2020</v>
      </c>
      <c r="S821" s="252" t="str">
        <f>IF(MONTH(O821)=1,"JANVIER",IF(MONTH(O821)=2,"FEVRIER",IF(MONTH(O821)=3,"MARS",IF(MONTH(O821)=4,"AVRIL",IF(MONTH(O821)=5,"MAI",IF(MONTH(O821)=6,"JUIN",IF(MONTH(O821)=7,"JUILLET",IF(MONTH(O821)=8,"AOUT",IF(MONTH(O821)=9,"SEPTEMBRE",IF(MONTH(O821)=10,"OCTOBRE",IF(MONTH(4)=11,"NOVEMBRE",IF(MONTH(#REF!)=12,"DECEMBRE"))))))))))))</f>
        <v>OCTOBRE</v>
      </c>
      <c r="T821" s="252" t="e">
        <f>YEAR(#REF!)</f>
        <v>#REF!</v>
      </c>
      <c r="U8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1" s="501" t="e">
        <f>YEAR(#REF!)</f>
        <v>#REF!</v>
      </c>
      <c r="W821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21" s="330"/>
      <c r="Z821" s="271"/>
      <c r="AA821" s="271"/>
      <c r="GA821" s="204"/>
    </row>
    <row r="822" spans="1:183" s="67" customFormat="1" ht="102.9" customHeight="1" x14ac:dyDescent="0.35">
      <c r="A822" s="67" t="s">
        <v>2495</v>
      </c>
      <c r="B822" s="255" t="s">
        <v>1364</v>
      </c>
      <c r="C822" s="405" t="s">
        <v>72</v>
      </c>
      <c r="D822" s="406" t="s">
        <v>73</v>
      </c>
      <c r="E822" s="14" t="s">
        <v>1385</v>
      </c>
      <c r="F822" s="25" t="s">
        <v>317</v>
      </c>
      <c r="G822" s="15">
        <v>121691.3</v>
      </c>
      <c r="H822" s="37">
        <v>121037.61000000002</v>
      </c>
      <c r="I822" s="277">
        <v>0.65000002891663178</v>
      </c>
      <c r="J822" s="264">
        <v>66622.14</v>
      </c>
      <c r="K822" s="15">
        <v>11756.85</v>
      </c>
      <c r="L822" s="264">
        <v>295.45999999999998</v>
      </c>
      <c r="M822" s="15">
        <v>0</v>
      </c>
      <c r="N822" s="15">
        <v>42363.16</v>
      </c>
      <c r="O822" s="25"/>
      <c r="P822" s="252" t="e">
        <f>YEAR(#REF!)</f>
        <v>#REF!</v>
      </c>
      <c r="Q8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2" s="252">
        <f>YEAR(O822)</f>
        <v>1900</v>
      </c>
      <c r="S822" s="252" t="str">
        <f>IF(MONTH(O822)=1,"JANVIER",IF(MONTH(O822)=2,"FEVRIER",IF(MONTH(O822)=3,"MARS",IF(MONTH(O822)=4,"AVRIL",IF(MONTH(O822)=5,"MAI",IF(MONTH(O822)=6,"JUIN",IF(MONTH(O822)=7,"JUILLET",IF(MONTH(O822)=8,"AOUT",IF(MONTH(O822)=9,"SEPTEMBRE",IF(MONTH(O822)=10,"OCTOBRE",IF(MONTH(4)=11,"NOVEMBRE",IF(MONTH(#REF!)=12,"DECEMBRE"))))))))))))</f>
        <v>JANVIER</v>
      </c>
      <c r="T822" s="252" t="e">
        <f>YEAR(#REF!)</f>
        <v>#REF!</v>
      </c>
      <c r="U8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2" s="317" t="s">
        <v>27</v>
      </c>
      <c r="W822" s="317" t="s">
        <v>27</v>
      </c>
      <c r="X822" s="368"/>
      <c r="Y822" s="514"/>
      <c r="Z822" s="190"/>
      <c r="AA822" s="190"/>
      <c r="GA822" s="68"/>
    </row>
    <row r="823" spans="1:183" s="67" customFormat="1" ht="65.400000000000006" customHeight="1" x14ac:dyDescent="0.35">
      <c r="A823" s="67" t="s">
        <v>2495</v>
      </c>
      <c r="B823" s="255" t="s">
        <v>1364</v>
      </c>
      <c r="C823" s="405" t="s">
        <v>72</v>
      </c>
      <c r="D823" s="406" t="s">
        <v>73</v>
      </c>
      <c r="E823" s="14" t="s">
        <v>1386</v>
      </c>
      <c r="F823" s="25" t="s">
        <v>117</v>
      </c>
      <c r="G823" s="15">
        <v>112473</v>
      </c>
      <c r="H823" s="37">
        <v>112473</v>
      </c>
      <c r="I823" s="277">
        <v>0.75</v>
      </c>
      <c r="J823" s="264">
        <v>71701.53</v>
      </c>
      <c r="K823" s="15">
        <v>12653.22</v>
      </c>
      <c r="L823" s="264">
        <v>0</v>
      </c>
      <c r="M823" s="15">
        <v>0</v>
      </c>
      <c r="N823" s="15">
        <v>28118.25</v>
      </c>
      <c r="O823" s="25"/>
      <c r="P823" s="252" t="e">
        <f>YEAR(#REF!)</f>
        <v>#REF!</v>
      </c>
      <c r="Q8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3" s="252">
        <f>YEAR(O823)</f>
        <v>1900</v>
      </c>
      <c r="S823" s="252" t="str">
        <f>IF(MONTH(O823)=1,"JANVIER",IF(MONTH(O823)=2,"FEVRIER",IF(MONTH(O823)=3,"MARS",IF(MONTH(O823)=4,"AVRIL",IF(MONTH(O823)=5,"MAI",IF(MONTH(O823)=6,"JUIN",IF(MONTH(O823)=7,"JUILLET",IF(MONTH(O823)=8,"AOUT",IF(MONTH(O823)=9,"SEPTEMBRE",IF(MONTH(O823)=10,"OCTOBRE",IF(MONTH(4)=11,"NOVEMBRE",IF(MONTH(#REF!)=12,"DECEMBRE"))))))))))))</f>
        <v>JANVIER</v>
      </c>
      <c r="T823" s="252" t="e">
        <f>YEAR(#REF!)</f>
        <v>#REF!</v>
      </c>
      <c r="U8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3" s="317" t="s">
        <v>27</v>
      </c>
      <c r="W823" s="317" t="s">
        <v>27</v>
      </c>
      <c r="X823" s="368"/>
      <c r="Y823" s="514"/>
      <c r="Z823" s="190"/>
      <c r="AA823" s="190"/>
      <c r="GA823" s="68"/>
    </row>
    <row r="824" spans="1:183" s="67" customFormat="1" ht="59.4" customHeight="1" x14ac:dyDescent="0.35">
      <c r="A824" s="67" t="s">
        <v>2495</v>
      </c>
      <c r="B824" s="255" t="s">
        <v>1364</v>
      </c>
      <c r="C824" s="405" t="s">
        <v>72</v>
      </c>
      <c r="D824" s="406" t="s">
        <v>73</v>
      </c>
      <c r="E824" s="14" t="s">
        <v>1387</v>
      </c>
      <c r="F824" s="25" t="s">
        <v>1388</v>
      </c>
      <c r="G824" s="15">
        <v>36180</v>
      </c>
      <c r="H824" s="37">
        <v>2022.23</v>
      </c>
      <c r="I824" s="277">
        <v>0.74999876374101859</v>
      </c>
      <c r="J824" s="264">
        <v>1157.67</v>
      </c>
      <c r="K824" s="15">
        <v>204.3</v>
      </c>
      <c r="L824" s="264">
        <v>154.69999999999999</v>
      </c>
      <c r="M824" s="15">
        <v>0</v>
      </c>
      <c r="N824" s="15">
        <v>505.56</v>
      </c>
      <c r="O824" s="25"/>
      <c r="P824" s="252" t="e">
        <f>YEAR(#REF!)</f>
        <v>#REF!</v>
      </c>
      <c r="Q8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4" s="252">
        <f>YEAR(O824)</f>
        <v>1900</v>
      </c>
      <c r="S824" s="252" t="str">
        <f>IF(MONTH(O824)=1,"JANVIER",IF(MONTH(O824)=2,"FEVRIER",IF(MONTH(O824)=3,"MARS",IF(MONTH(O824)=4,"AVRIL",IF(MONTH(O824)=5,"MAI",IF(MONTH(O824)=6,"JUIN",IF(MONTH(O824)=7,"JUILLET",IF(MONTH(O824)=8,"AOUT",IF(MONTH(O824)=9,"SEPTEMBRE",IF(MONTH(O824)=10,"OCTOBRE",IF(MONTH(4)=11,"NOVEMBRE",IF(MONTH(#REF!)=12,"DECEMBRE"))))))))))))</f>
        <v>JANVIER</v>
      </c>
      <c r="T824" s="252" t="e">
        <f>YEAR(#REF!)</f>
        <v>#REF!</v>
      </c>
      <c r="U8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4" s="317" t="s">
        <v>27</v>
      </c>
      <c r="W824" s="317" t="s">
        <v>27</v>
      </c>
      <c r="X824" s="368"/>
      <c r="Y824" s="514"/>
      <c r="Z824" s="190"/>
      <c r="AA824" s="190"/>
      <c r="GA824" s="68"/>
    </row>
    <row r="825" spans="1:183" s="67" customFormat="1" ht="90" customHeight="1" x14ac:dyDescent="0.35">
      <c r="A825" s="67" t="s">
        <v>2495</v>
      </c>
      <c r="B825" s="255" t="s">
        <v>1364</v>
      </c>
      <c r="C825" s="405" t="s">
        <v>72</v>
      </c>
      <c r="D825" s="406" t="s">
        <v>73</v>
      </c>
      <c r="E825" s="14" t="s">
        <v>1389</v>
      </c>
      <c r="F825" s="12" t="s">
        <v>1390</v>
      </c>
      <c r="G825" s="264">
        <v>45608.14</v>
      </c>
      <c r="H825" s="264">
        <v>34744.639999999999</v>
      </c>
      <c r="I825" s="277">
        <v>0.75</v>
      </c>
      <c r="J825" s="264">
        <v>9399.7099999999991</v>
      </c>
      <c r="K825" s="15">
        <v>1658.77</v>
      </c>
      <c r="L825" s="264">
        <v>15000</v>
      </c>
      <c r="M825" s="15">
        <v>0</v>
      </c>
      <c r="N825" s="15">
        <v>8686.16</v>
      </c>
      <c r="O825" s="11">
        <v>43342</v>
      </c>
      <c r="P825" s="252" t="e">
        <f>YEAR(#REF!)</f>
        <v>#REF!</v>
      </c>
      <c r="Q8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5" s="252">
        <f>YEAR(O825)</f>
        <v>2018</v>
      </c>
      <c r="S825" s="252" t="str">
        <f>IF(MONTH(O825)=1,"JANVIER",IF(MONTH(O825)=2,"FEVRIER",IF(MONTH(O825)=3,"MARS",IF(MONTH(O825)=4,"AVRIL",IF(MONTH(O825)=5,"MAI",IF(MONTH(O825)=6,"JUIN",IF(MONTH(O825)=7,"JUILLET",IF(MONTH(O825)=8,"AOUT",IF(MONTH(O825)=9,"SEPTEMBRE",IF(MONTH(O825)=10,"OCTOBRE",IF(MONTH(4)=11,"NOVEMBRE",IF(MONTH(#REF!)=12,"DECEMBRE"))))))))))))</f>
        <v>AOUT</v>
      </c>
      <c r="T825" s="252" t="e">
        <f>YEAR(#REF!)</f>
        <v>#REF!</v>
      </c>
      <c r="U8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5" s="292" t="s">
        <v>27</v>
      </c>
      <c r="W825" s="292" t="s">
        <v>27</v>
      </c>
      <c r="X825" s="25"/>
      <c r="Y825" s="165"/>
      <c r="Z825" s="190"/>
      <c r="AA825" s="190"/>
      <c r="GA825" s="68"/>
    </row>
    <row r="826" spans="1:183" s="67" customFormat="1" ht="78" customHeight="1" x14ac:dyDescent="0.35">
      <c r="A826" s="67" t="s">
        <v>2495</v>
      </c>
      <c r="B826" s="255" t="s">
        <v>1364</v>
      </c>
      <c r="C826" s="405" t="s">
        <v>72</v>
      </c>
      <c r="D826" s="406" t="s">
        <v>73</v>
      </c>
      <c r="E826" s="14" t="s">
        <v>1391</v>
      </c>
      <c r="F826" s="25" t="s">
        <v>208</v>
      </c>
      <c r="G826" s="15">
        <v>46438.06</v>
      </c>
      <c r="H826" s="37">
        <v>45608.060000000005</v>
      </c>
      <c r="I826" s="277">
        <v>0.75000010962974528</v>
      </c>
      <c r="J826" s="264">
        <v>29075.14</v>
      </c>
      <c r="K826" s="15">
        <v>0</v>
      </c>
      <c r="L826" s="264">
        <v>5130.91</v>
      </c>
      <c r="M826" s="15">
        <v>0</v>
      </c>
      <c r="N826" s="15">
        <v>11402.01</v>
      </c>
      <c r="O826" s="11">
        <v>43196</v>
      </c>
      <c r="P826" s="252" t="e">
        <f>YEAR(#REF!)</f>
        <v>#REF!</v>
      </c>
      <c r="Q8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6" s="252">
        <f>YEAR(O826)</f>
        <v>2018</v>
      </c>
      <c r="S826" s="252" t="str">
        <f>IF(MONTH(O826)=1,"JANVIER",IF(MONTH(O826)=2,"FEVRIER",IF(MONTH(O826)=3,"MARS",IF(MONTH(O826)=4,"AVRIL",IF(MONTH(O826)=5,"MAI",IF(MONTH(O826)=6,"JUIN",IF(MONTH(O826)=7,"JUILLET",IF(MONTH(O826)=8,"AOUT",IF(MONTH(O826)=9,"SEPTEMBRE",IF(MONTH(O826)=10,"OCTOBRE",IF(MONTH(4)=11,"NOVEMBRE",IF(MONTH(#REF!)=12,"DECEMBRE"))))))))))))</f>
        <v>AVRIL</v>
      </c>
      <c r="T826" s="252" t="e">
        <f>YEAR(#REF!)</f>
        <v>#REF!</v>
      </c>
      <c r="U8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6" s="292" t="s">
        <v>27</v>
      </c>
      <c r="W826" s="292" t="s">
        <v>27</v>
      </c>
      <c r="X826" s="368"/>
      <c r="Y826" s="165"/>
      <c r="Z826" s="190"/>
      <c r="AA826" s="190"/>
      <c r="GA826" s="68"/>
    </row>
    <row r="827" spans="1:183" s="67" customFormat="1" ht="84.65" customHeight="1" x14ac:dyDescent="0.35">
      <c r="A827" s="67" t="s">
        <v>2495</v>
      </c>
      <c r="B827" s="355" t="s">
        <v>1364</v>
      </c>
      <c r="C827" s="405" t="s">
        <v>72</v>
      </c>
      <c r="D827" s="406" t="s">
        <v>73</v>
      </c>
      <c r="E827" s="306" t="s">
        <v>1392</v>
      </c>
      <c r="F827" s="331" t="s">
        <v>1393</v>
      </c>
      <c r="G827" s="37">
        <v>148292.47</v>
      </c>
      <c r="H827" s="290">
        <f>J827+K827+L827+M827+N827</f>
        <v>125000</v>
      </c>
      <c r="I827" s="93">
        <f>(J827+K827+L827+M827)/H827</f>
        <v>0.65</v>
      </c>
      <c r="J827" s="37">
        <v>69062.5</v>
      </c>
      <c r="K827" s="37">
        <v>0</v>
      </c>
      <c r="L827" s="37">
        <v>12187.5</v>
      </c>
      <c r="M827" s="37">
        <v>0</v>
      </c>
      <c r="N827" s="37">
        <v>43750</v>
      </c>
      <c r="O827" s="39">
        <v>44014</v>
      </c>
      <c r="P827" s="252" t="e">
        <f>YEAR(#REF!)</f>
        <v>#REF!</v>
      </c>
      <c r="Q8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7" s="252">
        <f>YEAR(O827)</f>
        <v>2020</v>
      </c>
      <c r="S827" s="252" t="str">
        <f>IF(MONTH(O827)=1,"JANVIER",IF(MONTH(O827)=2,"FEVRIER",IF(MONTH(O827)=3,"MARS",IF(MONTH(O827)=4,"AVRIL",IF(MONTH(O827)=5,"MAI",IF(MONTH(O827)=6,"JUIN",IF(MONTH(O827)=7,"JUILLET",IF(MONTH(O827)=8,"AOUT",IF(MONTH(O827)=9,"SEPTEMBRE",IF(MONTH(O827)=10,"OCTOBRE",IF(MONTH(4)=11,"NOVEMBRE",IF(MONTH(#REF!)=12,"DECEMBRE"))))))))))))</f>
        <v>JUILLET</v>
      </c>
      <c r="T827" s="252" t="e">
        <f>YEAR(#REF!)</f>
        <v>#REF!</v>
      </c>
      <c r="U8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7" s="292" t="s">
        <v>27</v>
      </c>
      <c r="W827" s="292" t="s">
        <v>27</v>
      </c>
      <c r="X827" s="333"/>
      <c r="Y827" s="68"/>
      <c r="Z827" s="190"/>
      <c r="AA827" s="190"/>
      <c r="GA827" s="68"/>
    </row>
    <row r="828" spans="1:183" s="67" customFormat="1" ht="82.5" customHeight="1" x14ac:dyDescent="0.35">
      <c r="A828" s="67" t="s">
        <v>2495</v>
      </c>
      <c r="B828" s="282" t="s">
        <v>1364</v>
      </c>
      <c r="C828" s="14" t="s">
        <v>72</v>
      </c>
      <c r="D828" s="515" t="s">
        <v>73</v>
      </c>
      <c r="E828" s="14" t="s">
        <v>1394</v>
      </c>
      <c r="F828" s="13" t="s">
        <v>317</v>
      </c>
      <c r="G828" s="15">
        <v>260957.6</v>
      </c>
      <c r="H828" s="264">
        <f>J828+K828+L828+M828+N828</f>
        <v>258109.59999999998</v>
      </c>
      <c r="I828" s="265">
        <f>(J828+K828+L828+M828)/H828</f>
        <v>0.65</v>
      </c>
      <c r="J828" s="15">
        <v>142605.54999999999</v>
      </c>
      <c r="K828" s="15">
        <v>25165.69</v>
      </c>
      <c r="L828" s="15">
        <v>0</v>
      </c>
      <c r="M828" s="264">
        <v>0</v>
      </c>
      <c r="N828" s="15">
        <v>90338.36</v>
      </c>
      <c r="O828" s="39">
        <v>44235</v>
      </c>
      <c r="P828" s="252" t="e">
        <f>YEAR(#REF!)</f>
        <v>#REF!</v>
      </c>
      <c r="Q8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8" s="252">
        <f>YEAR(O828)</f>
        <v>2021</v>
      </c>
      <c r="S828" s="252" t="str">
        <f>IF(MONTH(O828)=1,"JANVIER",IF(MONTH(O828)=2,"FEVRIER",IF(MONTH(O828)=3,"MARS",IF(MONTH(O828)=4,"AVRIL",IF(MONTH(O828)=5,"MAI",IF(MONTH(O828)=6,"JUIN",IF(MONTH(O828)=7,"JUILLET",IF(MONTH(O828)=8,"AOUT",IF(MONTH(O828)=9,"SEPTEMBRE",IF(MONTH(O828)=10,"OCTOBRE",IF(MONTH(4)=11,"NOVEMBRE",IF(MONTH(#REF!)=12,"DECEMBRE"))))))))))))</f>
        <v>FEVRIER</v>
      </c>
      <c r="T828" s="252" t="e">
        <f>YEAR(#REF!)</f>
        <v>#REF!</v>
      </c>
      <c r="U8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8" s="501" t="e">
        <f>YEAR(#REF!)</f>
        <v>#REF!</v>
      </c>
      <c r="W828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28" s="333"/>
      <c r="Y828" s="68"/>
      <c r="Z828" s="190"/>
      <c r="AA828" s="190"/>
      <c r="GA828" s="68"/>
    </row>
    <row r="829" spans="1:183" s="67" customFormat="1" ht="102.9" customHeight="1" x14ac:dyDescent="0.35">
      <c r="A829" s="67" t="s">
        <v>2495</v>
      </c>
      <c r="B829" s="282" t="s">
        <v>1364</v>
      </c>
      <c r="C829" s="14" t="s">
        <v>72</v>
      </c>
      <c r="D829" s="256" t="s">
        <v>73</v>
      </c>
      <c r="E829" s="14" t="s">
        <v>1395</v>
      </c>
      <c r="F829" s="25" t="s">
        <v>1381</v>
      </c>
      <c r="G829" s="15">
        <v>954594.39</v>
      </c>
      <c r="H829" s="264">
        <f>J829+K829+L829+M829+N829</f>
        <v>941450.39</v>
      </c>
      <c r="I829" s="265">
        <f>(J829+K829+L829+M829)/H829</f>
        <v>0.74999994423497984</v>
      </c>
      <c r="J829" s="15">
        <v>557407.9</v>
      </c>
      <c r="K829" s="15">
        <v>89819.1</v>
      </c>
      <c r="L829" s="15">
        <v>50313.74</v>
      </c>
      <c r="M829" s="15">
        <v>8547</v>
      </c>
      <c r="N829" s="15">
        <v>235362.65</v>
      </c>
      <c r="O829" s="38">
        <v>44313</v>
      </c>
      <c r="P829" s="252" t="e">
        <f>YEAR(#REF!)</f>
        <v>#REF!</v>
      </c>
      <c r="Q8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29" s="252">
        <f>YEAR(O829)</f>
        <v>2021</v>
      </c>
      <c r="S829" s="252" t="str">
        <f>IF(MONTH(O829)=1,"JANVIER",IF(MONTH(O829)=2,"FEVRIER",IF(MONTH(O829)=3,"MARS",IF(MONTH(O829)=4,"AVRIL",IF(MONTH(O829)=5,"MAI",IF(MONTH(O829)=6,"JUIN",IF(MONTH(O829)=7,"JUILLET",IF(MONTH(O829)=8,"AOUT",IF(MONTH(O829)=9,"SEPTEMBRE",IF(MONTH(O829)=10,"OCTOBRE",IF(MONTH(4)=11,"NOVEMBRE",IF(MONTH(#REF!)=12,"DECEMBRE"))))))))))))</f>
        <v>AVRIL</v>
      </c>
      <c r="T829" s="252" t="e">
        <f>YEAR(#REF!)</f>
        <v>#REF!</v>
      </c>
      <c r="U8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29" s="501" t="e">
        <f>YEAR(#REF!)</f>
        <v>#REF!</v>
      </c>
      <c r="W829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29" s="333"/>
      <c r="Y829" s="196"/>
      <c r="Z829" s="190"/>
      <c r="AA829" s="190"/>
      <c r="GA829" s="68"/>
    </row>
    <row r="830" spans="1:183" s="67" customFormat="1" ht="79.5" customHeight="1" x14ac:dyDescent="0.35">
      <c r="A830" s="67" t="s">
        <v>2495</v>
      </c>
      <c r="B830" s="255" t="s">
        <v>1396</v>
      </c>
      <c r="C830" s="287" t="s">
        <v>1397</v>
      </c>
      <c r="D830" s="256" t="s">
        <v>1398</v>
      </c>
      <c r="E830" s="287" t="s">
        <v>1399</v>
      </c>
      <c r="F830" s="51" t="s">
        <v>1400</v>
      </c>
      <c r="G830" s="37">
        <v>1467144.54</v>
      </c>
      <c r="H830" s="37">
        <f>SUM(J830+K830+L830+M830+N830)</f>
        <v>1467144.53</v>
      </c>
      <c r="I830" s="93">
        <f>(J830+K830+L830+M830)/H830</f>
        <v>1</v>
      </c>
      <c r="J830" s="37">
        <v>1247072.8500000001</v>
      </c>
      <c r="K830" s="37">
        <v>220071.67999999999</v>
      </c>
      <c r="L830" s="37">
        <v>0</v>
      </c>
      <c r="M830" s="37">
        <v>0</v>
      </c>
      <c r="N830" s="37">
        <v>0</v>
      </c>
      <c r="O830" s="39">
        <v>43774</v>
      </c>
      <c r="P830" s="252" t="e">
        <f>YEAR(#REF!)</f>
        <v>#REF!</v>
      </c>
      <c r="Q8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0" s="252">
        <f>YEAR(O830)</f>
        <v>2019</v>
      </c>
      <c r="S830" s="252" t="str">
        <f>IF(MONTH(O830)=1,"JANVIER",IF(MONTH(O830)=2,"FEVRIER",IF(MONTH(O830)=3,"MARS",IF(MONTH(O830)=4,"AVRIL",IF(MONTH(O830)=5,"MAI",IF(MONTH(O830)=6,"JUIN",IF(MONTH(O830)=7,"JUILLET",IF(MONTH(O830)=8,"AOUT",IF(MONTH(O830)=9,"SEPTEMBRE",IF(MONTH(O830)=10,"OCTOBRE",IF(MONTH(O830)=11,"NOVEMBRE",IF(MONTH(O830)=12,"DECEMBRE"))))))))))))</f>
        <v>NOVEMBRE</v>
      </c>
      <c r="T830" s="252" t="e">
        <f>YEAR(#REF!)</f>
        <v>#REF!</v>
      </c>
      <c r="U8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0" s="501" t="e">
        <f>YEAR(#REF!)</f>
        <v>#REF!</v>
      </c>
      <c r="W830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30" s="333"/>
      <c r="Y830" s="68"/>
      <c r="Z830" s="190"/>
      <c r="AA830" s="190"/>
      <c r="GA830" s="68"/>
    </row>
    <row r="831" spans="1:183" s="67" customFormat="1" ht="57.9" customHeight="1" x14ac:dyDescent="0.35">
      <c r="A831" s="67" t="s">
        <v>2495</v>
      </c>
      <c r="B831" s="255" t="s">
        <v>1401</v>
      </c>
      <c r="C831" s="14" t="s">
        <v>1402</v>
      </c>
      <c r="D831" s="256" t="s">
        <v>1403</v>
      </c>
      <c r="E831" s="339" t="s">
        <v>1404</v>
      </c>
      <c r="F831" s="21" t="s">
        <v>359</v>
      </c>
      <c r="G831" s="15">
        <v>106082.1</v>
      </c>
      <c r="H831" s="516">
        <v>57292.1</v>
      </c>
      <c r="I831" s="492">
        <v>1</v>
      </c>
      <c r="J831" s="516">
        <v>47253.279999999999</v>
      </c>
      <c r="K831" s="516">
        <v>8338.82</v>
      </c>
      <c r="L831" s="516">
        <v>1700</v>
      </c>
      <c r="M831" s="516">
        <v>0</v>
      </c>
      <c r="N831" s="516">
        <v>0</v>
      </c>
      <c r="O831" s="244">
        <v>43522</v>
      </c>
      <c r="P831" s="252" t="e">
        <f>YEAR(#REF!)</f>
        <v>#REF!</v>
      </c>
      <c r="Q8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1" s="252">
        <f>YEAR(O831)</f>
        <v>2019</v>
      </c>
      <c r="S831" s="252" t="str">
        <f>IF(MONTH(O831)=1,"JANVIER",IF(MONTH(O831)=2,"FEVRIER",IF(MONTH(O831)=3,"MARS",IF(MONTH(O831)=4,"AVRIL",IF(MONTH(O831)=5,"MAI",IF(MONTH(O831)=6,"JUIN",IF(MONTH(O831)=7,"JUILLET",IF(MONTH(O831)=8,"AOUT",IF(MONTH(O831)=9,"SEPTEMBRE",IF(MONTH(O831)=10,"OCTOBRE",IF(MONTH(4)=11,"NOVEMBRE",IF(MONTH(#REF!)=12,"DECEMBRE"))))))))))))</f>
        <v>FEVRIER</v>
      </c>
      <c r="T831" s="252" t="e">
        <f>YEAR(#REF!)</f>
        <v>#REF!</v>
      </c>
      <c r="U8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1" s="317" t="s">
        <v>27</v>
      </c>
      <c r="W831" s="317" t="s">
        <v>27</v>
      </c>
      <c r="X831" s="12"/>
      <c r="Y831" s="280"/>
      <c r="Z831" s="190"/>
      <c r="AA831" s="190"/>
      <c r="GA831" s="68"/>
    </row>
    <row r="832" spans="1:183" s="67" customFormat="1" ht="48.65" customHeight="1" x14ac:dyDescent="0.35">
      <c r="A832" s="67" t="s">
        <v>2495</v>
      </c>
      <c r="B832" s="255" t="s">
        <v>1401</v>
      </c>
      <c r="C832" s="14" t="s">
        <v>1405</v>
      </c>
      <c r="D832" s="256" t="s">
        <v>1403</v>
      </c>
      <c r="E832" s="261" t="s">
        <v>1404</v>
      </c>
      <c r="F832" s="25" t="s">
        <v>464</v>
      </c>
      <c r="G832" s="250">
        <v>87717</v>
      </c>
      <c r="H832" s="250">
        <v>31500</v>
      </c>
      <c r="I832" s="277">
        <v>1</v>
      </c>
      <c r="J832" s="250">
        <v>24465.55</v>
      </c>
      <c r="K832" s="250">
        <v>4317.45</v>
      </c>
      <c r="L832" s="250">
        <v>2717</v>
      </c>
      <c r="M832" s="250">
        <v>0</v>
      </c>
      <c r="N832" s="250">
        <v>0</v>
      </c>
      <c r="O832" s="11">
        <v>43641</v>
      </c>
      <c r="P832" s="252" t="e">
        <f>YEAR(#REF!)</f>
        <v>#REF!</v>
      </c>
      <c r="Q8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2" s="252">
        <f>YEAR(O832)</f>
        <v>2019</v>
      </c>
      <c r="S832" s="252" t="str">
        <f>IF(MONTH(O832)=1,"JANVIER",IF(MONTH(O832)=2,"FEVRIER",IF(MONTH(O832)=3,"MARS",IF(MONTH(O832)=4,"AVRIL",IF(MONTH(O832)=5,"MAI",IF(MONTH(O832)=6,"JUIN",IF(MONTH(O832)=7,"JUILLET",IF(MONTH(O832)=8,"AOUT",IF(MONTH(O832)=9,"SEPTEMBRE",IF(MONTH(O832)=10,"OCTOBRE",IF(MONTH(4)=11,"NOVEMBRE",IF(MONTH(#REF!)=12,"DECEMBRE"))))))))))))</f>
        <v>JUIN</v>
      </c>
      <c r="T832" s="252" t="e">
        <f>YEAR(#REF!)</f>
        <v>#REF!</v>
      </c>
      <c r="U8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2" s="292" t="s">
        <v>27</v>
      </c>
      <c r="W832" s="292" t="s">
        <v>27</v>
      </c>
      <c r="X832" s="25"/>
      <c r="Y832" s="455"/>
      <c r="Z832" s="190"/>
      <c r="AA832" s="190"/>
      <c r="GA832" s="68"/>
    </row>
    <row r="833" spans="1:183" s="67" customFormat="1" ht="93" customHeight="1" x14ac:dyDescent="0.35">
      <c r="A833" s="67" t="s">
        <v>2495</v>
      </c>
      <c r="B833" s="255" t="s">
        <v>1401</v>
      </c>
      <c r="C833" s="287" t="s">
        <v>1406</v>
      </c>
      <c r="D833" s="256" t="s">
        <v>1403</v>
      </c>
      <c r="E833" s="287" t="s">
        <v>1407</v>
      </c>
      <c r="F833" s="51" t="s">
        <v>1408</v>
      </c>
      <c r="G833" s="37">
        <v>46586.05</v>
      </c>
      <c r="H833" s="37">
        <f>SUM(J833+K833+L833+M833+N833)</f>
        <v>45689.74</v>
      </c>
      <c r="I833" s="277">
        <v>1</v>
      </c>
      <c r="J833" s="37">
        <v>38836.269999999997</v>
      </c>
      <c r="K833" s="37">
        <v>6853.46</v>
      </c>
      <c r="L833" s="37">
        <v>0</v>
      </c>
      <c r="M833" s="37">
        <v>0</v>
      </c>
      <c r="N833" s="37">
        <v>0.01</v>
      </c>
      <c r="O833" s="38">
        <v>43797</v>
      </c>
      <c r="P833" s="252" t="e">
        <f>YEAR(#REF!)</f>
        <v>#REF!</v>
      </c>
      <c r="Q8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3" s="252">
        <f>YEAR(O833)</f>
        <v>2019</v>
      </c>
      <c r="S833" s="252" t="e">
        <f>IF(MONTH(O833)=1,"JANVIER",IF(MONTH(O833)=2,"FEVRIER",IF(MONTH(O833)=3,"MARS",IF(MONTH(O833)=4,"AVRIL",IF(MONTH(O833)=5,"MAI",IF(MONTH(O833)=6,"JUIN",IF(MONTH(O833)=7,"JUILLET",IF(MONTH(O833)=8,"AOUT",IF(MONTH(O833)=9,"SEPTEMBRE",IF(MONTH(O833)=10,"OCTOBRE",IF(MONTH(4)=11,"NOVEMBRE",IF(MONTH(#REF!)=12,"DECEMBRE"))))))))))))</f>
        <v>#REF!</v>
      </c>
      <c r="T833" s="252" t="e">
        <f>YEAR(#REF!)</f>
        <v>#REF!</v>
      </c>
      <c r="U8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3" s="292" t="s">
        <v>27</v>
      </c>
      <c r="W833" s="292" t="s">
        <v>27</v>
      </c>
      <c r="X833" s="333"/>
      <c r="Y833" s="68"/>
      <c r="Z833" s="190"/>
      <c r="AA833" s="190"/>
      <c r="GA833" s="68"/>
    </row>
    <row r="834" spans="1:183" s="67" customFormat="1" ht="66.650000000000006" customHeight="1" x14ac:dyDescent="0.35">
      <c r="A834" s="67" t="s">
        <v>2495</v>
      </c>
      <c r="B834" s="255" t="s">
        <v>1401</v>
      </c>
      <c r="C834" s="287" t="s">
        <v>1406</v>
      </c>
      <c r="D834" s="256" t="s">
        <v>1403</v>
      </c>
      <c r="E834" s="287" t="s">
        <v>1409</v>
      </c>
      <c r="F834" s="51" t="s">
        <v>695</v>
      </c>
      <c r="G834" s="37">
        <v>32000</v>
      </c>
      <c r="H834" s="37">
        <f>SUM(J834+K834+L834+M834+N834)</f>
        <v>32000</v>
      </c>
      <c r="I834" s="277">
        <v>1</v>
      </c>
      <c r="J834" s="37">
        <v>27200</v>
      </c>
      <c r="K834" s="37">
        <v>4800</v>
      </c>
      <c r="L834" s="37">
        <v>0</v>
      </c>
      <c r="M834" s="37">
        <v>0</v>
      </c>
      <c r="N834" s="37">
        <v>0</v>
      </c>
      <c r="O834" s="38">
        <v>43797</v>
      </c>
      <c r="P834" s="252" t="e">
        <f>YEAR(#REF!)</f>
        <v>#REF!</v>
      </c>
      <c r="Q8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4" s="252">
        <f>YEAR(O834)</f>
        <v>2019</v>
      </c>
      <c r="S834" s="252" t="e">
        <f>IF(MONTH(O834)=1,"JANVIER",IF(MONTH(O834)=2,"FEVRIER",IF(MONTH(O834)=3,"MARS",IF(MONTH(O834)=4,"AVRIL",IF(MONTH(O834)=5,"MAI",IF(MONTH(O834)=6,"JUIN",IF(MONTH(O834)=7,"JUILLET",IF(MONTH(O834)=8,"AOUT",IF(MONTH(O834)=9,"SEPTEMBRE",IF(MONTH(O834)=10,"OCTOBRE",IF(MONTH(4)=11,"NOVEMBRE",IF(MONTH(#REF!)=12,"DECEMBRE"))))))))))))</f>
        <v>#REF!</v>
      </c>
      <c r="T834" s="252" t="e">
        <f>YEAR(#REF!)</f>
        <v>#REF!</v>
      </c>
      <c r="U8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4" s="292" t="s">
        <v>27</v>
      </c>
      <c r="W834" s="292" t="s">
        <v>27</v>
      </c>
      <c r="X834" s="333"/>
      <c r="Y834" s="68"/>
      <c r="Z834" s="190"/>
      <c r="AA834" s="190"/>
      <c r="GA834" s="68"/>
    </row>
    <row r="835" spans="1:183" s="67" customFormat="1" ht="63.65" customHeight="1" x14ac:dyDescent="0.35">
      <c r="A835" s="67" t="s">
        <v>2495</v>
      </c>
      <c r="B835" s="361" t="s">
        <v>1401</v>
      </c>
      <c r="C835" s="339" t="s">
        <v>1410</v>
      </c>
      <c r="D835" s="362" t="s">
        <v>1403</v>
      </c>
      <c r="E835" s="339" t="s">
        <v>1411</v>
      </c>
      <c r="F835" s="21" t="s">
        <v>1412</v>
      </c>
      <c r="G835" s="26">
        <v>25500</v>
      </c>
      <c r="H835" s="363">
        <f>J835+K835+L835+M835+N835</f>
        <v>25500</v>
      </c>
      <c r="I835" s="364">
        <f t="shared" ref="I835:I857" si="12">(J835+K835+L835+M835)/H835</f>
        <v>1</v>
      </c>
      <c r="J835" s="26">
        <v>21675</v>
      </c>
      <c r="K835" s="26">
        <v>3825</v>
      </c>
      <c r="L835" s="26">
        <v>0</v>
      </c>
      <c r="M835" s="26">
        <v>0</v>
      </c>
      <c r="N835" s="26">
        <v>0</v>
      </c>
      <c r="O835" s="39">
        <v>44358</v>
      </c>
      <c r="P835" s="252" t="e">
        <f>YEAR(#REF!)</f>
        <v>#REF!</v>
      </c>
      <c r="Q8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5" s="252">
        <f>YEAR(O835)</f>
        <v>2021</v>
      </c>
      <c r="S835" s="252" t="str">
        <f>IF(MONTH(O835)=1,"JANVIER",IF(MONTH(O835)=2,"FEVRIER",IF(MONTH(O835)=3,"MARS",IF(MONTH(O835)=4,"AVRIL",IF(MONTH(O835)=5,"MAI",IF(MONTH(O835)=6,"JUIN",IF(MONTH(O835)=7,"JUILLET",IF(MONTH(O835)=8,"AOUT",IF(MONTH(O835)=9,"SEPTEMBRE",IF(MONTH(O835)=10,"OCTOBRE",IF(MONTH(4)=11,"NOVEMBRE",IF(MONTH(#REF!)=12,"DECEMBRE"))))))))))))</f>
        <v>JUIN</v>
      </c>
      <c r="T835" s="252" t="e">
        <f>YEAR(#REF!)</f>
        <v>#REF!</v>
      </c>
      <c r="U8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5" s="292" t="s">
        <v>27</v>
      </c>
      <c r="W835" s="292" t="s">
        <v>27</v>
      </c>
      <c r="X835" s="330"/>
      <c r="Y835" s="204"/>
      <c r="Z835" s="190"/>
      <c r="AA835" s="190"/>
      <c r="GA835" s="68"/>
    </row>
    <row r="836" spans="1:183" s="67" customFormat="1" ht="97.5" customHeight="1" x14ac:dyDescent="0.35">
      <c r="A836" s="67" t="s">
        <v>2495</v>
      </c>
      <c r="B836" s="517" t="s">
        <v>1413</v>
      </c>
      <c r="C836" s="339" t="s">
        <v>1414</v>
      </c>
      <c r="D836" s="256" t="s">
        <v>1415</v>
      </c>
      <c r="E836" s="339" t="s">
        <v>1416</v>
      </c>
      <c r="F836" s="21" t="s">
        <v>363</v>
      </c>
      <c r="G836" s="26">
        <v>207240</v>
      </c>
      <c r="H836" s="37">
        <f>SUM(J836+K836+L836+M836+N836)</f>
        <v>207240</v>
      </c>
      <c r="I836" s="93">
        <f t="shared" si="12"/>
        <v>1</v>
      </c>
      <c r="J836" s="37">
        <v>140923.20000000001</v>
      </c>
      <c r="K836" s="37">
        <v>24868.799999999999</v>
      </c>
      <c r="L836" s="37">
        <v>0</v>
      </c>
      <c r="M836" s="37">
        <v>41448</v>
      </c>
      <c r="N836" s="37">
        <v>0</v>
      </c>
      <c r="O836" s="38">
        <v>43851</v>
      </c>
      <c r="P836" s="252" t="e">
        <f>YEAR(#REF!)</f>
        <v>#REF!</v>
      </c>
      <c r="Q8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6" s="252">
        <f>YEAR(O836)</f>
        <v>2020</v>
      </c>
      <c r="S836" s="252" t="str">
        <f>IF(MONTH(O836)=1,"JANVIER",IF(MONTH(O836)=2,"FEVRIER",IF(MONTH(O836)=3,"MARS",IF(MONTH(O836)=4,"AVRIL",IF(MONTH(O836)=5,"MAI",IF(MONTH(O836)=6,"JUIN",IF(MONTH(O836)=7,"JUILLET",IF(MONTH(O836)=8,"AOUT",IF(MONTH(O836)=9,"SEPTEMBRE",IF(MONTH(O836)=10,"OCTOBRE",IF(MONTH(4)=11,"NOVEMBRE",IF(MONTH(#REF!)=12,"DECEMBRE"))))))))))))</f>
        <v>JANVIER</v>
      </c>
      <c r="T836" s="252" t="e">
        <f>YEAR(#REF!)</f>
        <v>#REF!</v>
      </c>
      <c r="U8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6" s="501" t="e">
        <f>YEAR(#REF!)</f>
        <v>#REF!</v>
      </c>
      <c r="W836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36" s="333"/>
      <c r="Y836" s="68"/>
      <c r="Z836" s="190"/>
      <c r="AA836" s="190"/>
      <c r="GA836" s="68"/>
    </row>
    <row r="837" spans="1:183" s="67" customFormat="1" ht="114.65" customHeight="1" x14ac:dyDescent="0.35">
      <c r="A837" s="67" t="s">
        <v>2495</v>
      </c>
      <c r="B837" s="517" t="s">
        <v>1413</v>
      </c>
      <c r="C837" s="339" t="s">
        <v>1414</v>
      </c>
      <c r="D837" s="256" t="s">
        <v>1415</v>
      </c>
      <c r="E837" s="339" t="s">
        <v>1417</v>
      </c>
      <c r="F837" s="21" t="s">
        <v>424</v>
      </c>
      <c r="G837" s="26">
        <v>241240</v>
      </c>
      <c r="H837" s="37">
        <f>SUM(J837+K837+L837+M837+N837)</f>
        <v>241240</v>
      </c>
      <c r="I837" s="93">
        <f t="shared" si="12"/>
        <v>0.8</v>
      </c>
      <c r="J837" s="37">
        <v>164043.20000000001</v>
      </c>
      <c r="K837" s="37">
        <v>28948.799999999999</v>
      </c>
      <c r="L837" s="37">
        <v>0</v>
      </c>
      <c r="M837" s="37">
        <v>0</v>
      </c>
      <c r="N837" s="37">
        <v>48248</v>
      </c>
      <c r="O837" s="38">
        <v>43851</v>
      </c>
      <c r="P837" s="252" t="e">
        <f>YEAR(#REF!)</f>
        <v>#REF!</v>
      </c>
      <c r="Q8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7" s="252">
        <f>YEAR(O837)</f>
        <v>2020</v>
      </c>
      <c r="S837" s="252" t="str">
        <f>IF(MONTH(O837)=1,"JANVIER",IF(MONTH(O837)=2,"FEVRIER",IF(MONTH(O837)=3,"MARS",IF(MONTH(O837)=4,"AVRIL",IF(MONTH(O837)=5,"MAI",IF(MONTH(O837)=6,"JUIN",IF(MONTH(O837)=7,"JUILLET",IF(MONTH(O837)=8,"AOUT",IF(MONTH(O837)=9,"SEPTEMBRE",IF(MONTH(O837)=10,"OCTOBRE",IF(MONTH(4)=11,"NOVEMBRE",IF(MONTH(#REF!)=12,"DECEMBRE"))))))))))))</f>
        <v>JANVIER</v>
      </c>
      <c r="T837" s="252" t="e">
        <f>YEAR(#REF!)</f>
        <v>#REF!</v>
      </c>
      <c r="U8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7" s="252" t="e">
        <f>YEAR(#REF!)</f>
        <v>#REF!</v>
      </c>
      <c r="W8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837" s="333"/>
      <c r="Y837" s="333"/>
      <c r="Z837" s="190"/>
      <c r="AA837" s="190"/>
      <c r="GA837" s="68"/>
    </row>
    <row r="838" spans="1:183" s="215" customFormat="1" ht="87.65" customHeight="1" x14ac:dyDescent="0.35">
      <c r="A838" s="67" t="s">
        <v>2495</v>
      </c>
      <c r="B838" s="517" t="s">
        <v>1413</v>
      </c>
      <c r="C838" s="339" t="s">
        <v>1414</v>
      </c>
      <c r="D838" s="256" t="s">
        <v>1415</v>
      </c>
      <c r="E838" s="339" t="s">
        <v>1418</v>
      </c>
      <c r="F838" s="299" t="s">
        <v>1023</v>
      </c>
      <c r="G838" s="26">
        <v>148410</v>
      </c>
      <c r="H838" s="37">
        <f>SUM(J838+K838+L838+M838+N838)</f>
        <v>148410</v>
      </c>
      <c r="I838" s="93">
        <f t="shared" si="12"/>
        <v>0.8</v>
      </c>
      <c r="J838" s="37">
        <v>100918.8</v>
      </c>
      <c r="K838" s="37">
        <v>17809.2</v>
      </c>
      <c r="L838" s="37">
        <v>0</v>
      </c>
      <c r="M838" s="37">
        <v>0</v>
      </c>
      <c r="N838" s="37">
        <v>29682</v>
      </c>
      <c r="O838" s="38">
        <v>43851</v>
      </c>
      <c r="P838" s="252" t="e">
        <f>YEAR(#REF!)</f>
        <v>#REF!</v>
      </c>
      <c r="Q8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8" s="252">
        <f>YEAR(O838)</f>
        <v>2020</v>
      </c>
      <c r="S838" s="252" t="str">
        <f>IF(MONTH(O838)=1,"JANVIER",IF(MONTH(O838)=2,"FEVRIER",IF(MONTH(O838)=3,"MARS",IF(MONTH(O838)=4,"AVRIL",IF(MONTH(O838)=5,"MAI",IF(MONTH(O838)=6,"JUIN",IF(MONTH(O838)=7,"JUILLET",IF(MONTH(O838)=8,"AOUT",IF(MONTH(O838)=9,"SEPTEMBRE",IF(MONTH(O838)=10,"OCTOBRE",IF(MONTH(4)=11,"NOVEMBRE",IF(MONTH(#REF!)=12,"DECEMBRE"))))))))))))</f>
        <v>JANVIER</v>
      </c>
      <c r="T838" s="252" t="e">
        <f>YEAR(#REF!)</f>
        <v>#REF!</v>
      </c>
      <c r="U8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8" s="317" t="s">
        <v>27</v>
      </c>
      <c r="W838" s="317" t="s">
        <v>27</v>
      </c>
      <c r="X838" s="333"/>
      <c r="Y838" s="68"/>
      <c r="Z838" s="271"/>
      <c r="AA838" s="271"/>
      <c r="GA838" s="204"/>
    </row>
    <row r="839" spans="1:183" s="67" customFormat="1" ht="105.9" customHeight="1" x14ac:dyDescent="0.35">
      <c r="A839" s="67" t="s">
        <v>2495</v>
      </c>
      <c r="B839" s="517" t="s">
        <v>1413</v>
      </c>
      <c r="C839" s="339" t="s">
        <v>1414</v>
      </c>
      <c r="D839" s="256" t="s">
        <v>1415</v>
      </c>
      <c r="E839" s="339" t="s">
        <v>1419</v>
      </c>
      <c r="F839" s="299" t="s">
        <v>399</v>
      </c>
      <c r="G839" s="26">
        <v>144085</v>
      </c>
      <c r="H839" s="37">
        <f>SUM(J839+K839+L839+M839+N839)</f>
        <v>144085</v>
      </c>
      <c r="I839" s="93">
        <f t="shared" si="12"/>
        <v>0.8</v>
      </c>
      <c r="J839" s="37">
        <v>97977.8</v>
      </c>
      <c r="K839" s="37">
        <v>17290.2</v>
      </c>
      <c r="L839" s="37">
        <v>0</v>
      </c>
      <c r="M839" s="37">
        <v>0</v>
      </c>
      <c r="N839" s="37">
        <v>28817</v>
      </c>
      <c r="O839" s="38">
        <v>43851</v>
      </c>
      <c r="P839" s="252" t="e">
        <f>YEAR(#REF!)</f>
        <v>#REF!</v>
      </c>
      <c r="Q8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39" s="252">
        <f>YEAR(O839)</f>
        <v>2020</v>
      </c>
      <c r="S839" s="252" t="str">
        <f>IF(MONTH(O839)=1,"JANVIER",IF(MONTH(O839)=2,"FEVRIER",IF(MONTH(O839)=3,"MARS",IF(MONTH(O839)=4,"AVRIL",IF(MONTH(O839)=5,"MAI",IF(MONTH(O839)=6,"JUIN",IF(MONTH(O839)=7,"JUILLET",IF(MONTH(O839)=8,"AOUT",IF(MONTH(O839)=9,"SEPTEMBRE",IF(MONTH(O839)=10,"OCTOBRE",IF(MONTH(4)=11,"NOVEMBRE",IF(MONTH(#REF!)=12,"DECEMBRE"))))))))))))</f>
        <v>JANVIER</v>
      </c>
      <c r="T839" s="252" t="e">
        <f>YEAR(#REF!)</f>
        <v>#REF!</v>
      </c>
      <c r="U8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39" s="292" t="s">
        <v>27</v>
      </c>
      <c r="W839" s="292" t="s">
        <v>27</v>
      </c>
      <c r="X839" s="333"/>
      <c r="Y839" s="68"/>
      <c r="Z839" s="190"/>
      <c r="AA839" s="190"/>
      <c r="GA839" s="68"/>
    </row>
    <row r="840" spans="1:183" s="67" customFormat="1" ht="87" customHeight="1" x14ac:dyDescent="0.35">
      <c r="A840" s="67" t="s">
        <v>2495</v>
      </c>
      <c r="B840" s="517" t="s">
        <v>1413</v>
      </c>
      <c r="C840" s="339" t="s">
        <v>1414</v>
      </c>
      <c r="D840" s="256" t="s">
        <v>1415</v>
      </c>
      <c r="E840" s="339" t="s">
        <v>1420</v>
      </c>
      <c r="F840" s="299" t="s">
        <v>355</v>
      </c>
      <c r="G840" s="26">
        <v>112871</v>
      </c>
      <c r="H840" s="37">
        <f>SUM(J840+K840+L840+M840+N840)</f>
        <v>112871</v>
      </c>
      <c r="I840" s="93">
        <f t="shared" si="12"/>
        <v>0.8</v>
      </c>
      <c r="J840" s="37">
        <v>76752.28</v>
      </c>
      <c r="K840" s="37">
        <v>13544.52</v>
      </c>
      <c r="L840" s="37">
        <v>0</v>
      </c>
      <c r="M840" s="37">
        <v>0</v>
      </c>
      <c r="N840" s="37">
        <v>22574.2</v>
      </c>
      <c r="O840" s="38">
        <v>43851</v>
      </c>
      <c r="P840" s="252" t="e">
        <f>YEAR(#REF!)</f>
        <v>#REF!</v>
      </c>
      <c r="Q8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0" s="252">
        <f>YEAR(O840)</f>
        <v>2020</v>
      </c>
      <c r="S840" s="252" t="str">
        <f>IF(MONTH(O840)=1,"JANVIER",IF(MONTH(O840)=2,"FEVRIER",IF(MONTH(O840)=3,"MARS",IF(MONTH(O840)=4,"AVRIL",IF(MONTH(O840)=5,"MAI",IF(MONTH(O840)=6,"JUIN",IF(MONTH(O840)=7,"JUILLET",IF(MONTH(O840)=8,"AOUT",IF(MONTH(O840)=9,"SEPTEMBRE",IF(MONTH(O840)=10,"OCTOBRE",IF(MONTH(4)=11,"NOVEMBRE",IF(MONTH(#REF!)=12,"DECEMBRE"))))))))))))</f>
        <v>JANVIER</v>
      </c>
      <c r="T840" s="252" t="e">
        <f>YEAR(#REF!)</f>
        <v>#REF!</v>
      </c>
      <c r="U8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0" s="292" t="s">
        <v>27</v>
      </c>
      <c r="W840" s="292" t="s">
        <v>27</v>
      </c>
      <c r="X840" s="333"/>
      <c r="Y840" s="68"/>
      <c r="Z840" s="190"/>
      <c r="AA840" s="190"/>
      <c r="GA840" s="68"/>
    </row>
    <row r="841" spans="1:183" s="67" customFormat="1" ht="108.65" customHeight="1" x14ac:dyDescent="0.35">
      <c r="A841" s="67" t="s">
        <v>2495</v>
      </c>
      <c r="B841" s="341" t="s">
        <v>1413</v>
      </c>
      <c r="C841" s="14" t="s">
        <v>1414</v>
      </c>
      <c r="D841" s="256" t="s">
        <v>1415</v>
      </c>
      <c r="E841" s="14" t="s">
        <v>1421</v>
      </c>
      <c r="F841" s="310" t="s">
        <v>500</v>
      </c>
      <c r="G841" s="15">
        <v>125753.25</v>
      </c>
      <c r="H841" s="264">
        <f>SUM(J841+K841+L841+M841+N841)</f>
        <v>118888</v>
      </c>
      <c r="I841" s="265">
        <f t="shared" si="12"/>
        <v>0.79999999999999993</v>
      </c>
      <c r="J841" s="264">
        <v>69333.14</v>
      </c>
      <c r="K841" s="264">
        <v>12235.26</v>
      </c>
      <c r="L841" s="264">
        <v>13542</v>
      </c>
      <c r="M841" s="264">
        <v>0</v>
      </c>
      <c r="N841" s="264">
        <v>23777.599999999999</v>
      </c>
      <c r="O841" s="39">
        <v>44131</v>
      </c>
      <c r="P841" s="252" t="e">
        <f>YEAR(#REF!)</f>
        <v>#REF!</v>
      </c>
      <c r="Q8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1" s="252">
        <f>YEAR(O841)</f>
        <v>2020</v>
      </c>
      <c r="S841" s="252" t="str">
        <f>IF(MONTH(O841)=1,"JANVIER",IF(MONTH(O841)=2,"FEVRIER",IF(MONTH(O841)=3,"MARS",IF(MONTH(O841)=4,"AVRIL",IF(MONTH(O841)=5,"MAI",IF(MONTH(O841)=6,"JUIN",IF(MONTH(O841)=7,"JUILLET",IF(MONTH(O841)=8,"AOUT",IF(MONTH(O841)=9,"SEPTEMBRE",IF(MONTH(O841)=10,"OCTOBRE",IF(MONTH(4)=11,"NOVEMBRE",IF(MONTH(#REF!)=12,"DECEMBRE"))))))))))))</f>
        <v>OCTOBRE</v>
      </c>
      <c r="T841" s="252" t="e">
        <f>YEAR(#REF!)</f>
        <v>#REF!</v>
      </c>
      <c r="U8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1" s="292" t="s">
        <v>27</v>
      </c>
      <c r="W841" s="292" t="s">
        <v>27</v>
      </c>
      <c r="X841" s="330"/>
      <c r="Y841" s="204"/>
      <c r="Z841" s="190"/>
      <c r="AA841" s="190"/>
      <c r="GA841" s="68"/>
    </row>
    <row r="842" spans="1:183" s="67" customFormat="1" ht="89.15" customHeight="1" x14ac:dyDescent="0.35">
      <c r="A842" s="67" t="s">
        <v>2495</v>
      </c>
      <c r="B842" s="355" t="s">
        <v>1422</v>
      </c>
      <c r="C842" s="306" t="s">
        <v>1423</v>
      </c>
      <c r="D842" s="397" t="s">
        <v>1424</v>
      </c>
      <c r="E842" s="306" t="s">
        <v>1425</v>
      </c>
      <c r="F842" s="303" t="s">
        <v>1426</v>
      </c>
      <c r="G842" s="37">
        <v>10117.5</v>
      </c>
      <c r="H842" s="290">
        <f>J842+K842+L842+M842+N842</f>
        <v>10117.5</v>
      </c>
      <c r="I842" s="93">
        <f t="shared" si="12"/>
        <v>0.8385223622436373</v>
      </c>
      <c r="J842" s="37">
        <v>7211.18</v>
      </c>
      <c r="K842" s="37">
        <v>0</v>
      </c>
      <c r="L842" s="37">
        <v>1272.57</v>
      </c>
      <c r="M842" s="37">
        <v>0</v>
      </c>
      <c r="N842" s="37">
        <v>1633.75</v>
      </c>
      <c r="O842" s="38">
        <v>44014</v>
      </c>
      <c r="P842" s="252" t="e">
        <f>YEAR(#REF!)</f>
        <v>#REF!</v>
      </c>
      <c r="Q8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2" s="252">
        <f>YEAR(O842)</f>
        <v>2020</v>
      </c>
      <c r="S842" s="252" t="str">
        <f>IF(MONTH(O842)=1,"JANVIER",IF(MONTH(O842)=2,"FEVRIER",IF(MONTH(O842)=3,"MARS",IF(MONTH(O842)=4,"AVRIL",IF(MONTH(O842)=5,"MAI",IF(MONTH(O842)=6,"JUIN",IF(MONTH(O842)=7,"JUILLET",IF(MONTH(O842)=8,"AOUT",IF(MONTH(O842)=9,"SEPTEMBRE",IF(MONTH(O842)=10,"OCTOBRE",IF(MONTH(4)=11,"NOVEMBRE",IF(MONTH(#REF!)=12,"DECEMBRE"))))))))))))</f>
        <v>JUILLET</v>
      </c>
      <c r="T842" s="252" t="e">
        <f>YEAR(#REF!)</f>
        <v>#REF!</v>
      </c>
      <c r="U8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2" s="292" t="s">
        <v>27</v>
      </c>
      <c r="W842" s="292" t="s">
        <v>27</v>
      </c>
      <c r="X842" s="333"/>
      <c r="Z842" s="190"/>
      <c r="AA842" s="190"/>
      <c r="GA842" s="68"/>
    </row>
    <row r="843" spans="1:183" s="67" customFormat="1" ht="87.65" customHeight="1" x14ac:dyDescent="0.35">
      <c r="A843" s="67" t="s">
        <v>2495</v>
      </c>
      <c r="B843" s="355" t="s">
        <v>1422</v>
      </c>
      <c r="C843" s="306" t="s">
        <v>1423</v>
      </c>
      <c r="D843" s="397" t="s">
        <v>1424</v>
      </c>
      <c r="E843" s="306" t="s">
        <v>1427</v>
      </c>
      <c r="F843" s="303" t="s">
        <v>1428</v>
      </c>
      <c r="G843" s="37">
        <v>12853.42</v>
      </c>
      <c r="H843" s="290">
        <f>J843+K843+L843+M843+N843</f>
        <v>12547.26</v>
      </c>
      <c r="I843" s="93">
        <f t="shared" si="12"/>
        <v>0.80766717195626769</v>
      </c>
      <c r="J843" s="37">
        <v>8613.9</v>
      </c>
      <c r="K843" s="37">
        <v>0</v>
      </c>
      <c r="L843" s="37">
        <v>1520.11</v>
      </c>
      <c r="M843" s="37">
        <v>0</v>
      </c>
      <c r="N843" s="37">
        <v>2413.25</v>
      </c>
      <c r="O843" s="38">
        <v>44014</v>
      </c>
      <c r="P843" s="252" t="e">
        <f>YEAR(#REF!)</f>
        <v>#REF!</v>
      </c>
      <c r="Q8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3" s="252">
        <f>YEAR(O843)</f>
        <v>2020</v>
      </c>
      <c r="S843" s="252" t="str">
        <f>IF(MONTH(O843)=1,"JANVIER",IF(MONTH(O843)=2,"FEVRIER",IF(MONTH(O843)=3,"MARS",IF(MONTH(O843)=4,"AVRIL",IF(MONTH(O843)=5,"MAI",IF(MONTH(O843)=6,"JUIN",IF(MONTH(O843)=7,"JUILLET",IF(MONTH(O843)=8,"AOUT",IF(MONTH(O843)=9,"SEPTEMBRE",IF(MONTH(O843)=10,"OCTOBRE",IF(MONTH(4)=11,"NOVEMBRE",IF(MONTH(#REF!)=12,"DECEMBRE"))))))))))))</f>
        <v>JUILLET</v>
      </c>
      <c r="T843" s="252" t="e">
        <f>YEAR(#REF!)</f>
        <v>#REF!</v>
      </c>
      <c r="U8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3" s="292" t="s">
        <v>27</v>
      </c>
      <c r="W843" s="292" t="s">
        <v>27</v>
      </c>
      <c r="X843" s="333"/>
      <c r="Z843" s="190"/>
      <c r="AA843" s="190"/>
      <c r="GA843" s="68"/>
    </row>
    <row r="844" spans="1:183" s="67" customFormat="1" ht="48.65" customHeight="1" x14ac:dyDescent="0.35">
      <c r="A844" s="67" t="s">
        <v>2495</v>
      </c>
      <c r="B844" s="355" t="s">
        <v>1422</v>
      </c>
      <c r="C844" s="306" t="s">
        <v>1423</v>
      </c>
      <c r="D844" s="397" t="s">
        <v>1424</v>
      </c>
      <c r="E844" s="306" t="s">
        <v>1429</v>
      </c>
      <c r="F844" s="331" t="s">
        <v>1430</v>
      </c>
      <c r="G844" s="37">
        <v>13410.5</v>
      </c>
      <c r="H844" s="290">
        <f>J844+K844+L844+M844+N844</f>
        <v>12822.35</v>
      </c>
      <c r="I844" s="93">
        <f t="shared" si="12"/>
        <v>0.9464856286094202</v>
      </c>
      <c r="J844" s="37">
        <v>10315.74</v>
      </c>
      <c r="K844" s="37">
        <v>0</v>
      </c>
      <c r="L844" s="37">
        <v>1820.43</v>
      </c>
      <c r="M844" s="37">
        <v>0</v>
      </c>
      <c r="N844" s="37">
        <v>686.18</v>
      </c>
      <c r="O844" s="38">
        <v>44014</v>
      </c>
      <c r="P844" s="252" t="e">
        <f>YEAR(#REF!)</f>
        <v>#REF!</v>
      </c>
      <c r="Q8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4" s="252">
        <f>YEAR(O844)</f>
        <v>2020</v>
      </c>
      <c r="S844" s="252" t="str">
        <f>IF(MONTH(O844)=1,"JANVIER",IF(MONTH(O844)=2,"FEVRIER",IF(MONTH(O844)=3,"MARS",IF(MONTH(O844)=4,"AVRIL",IF(MONTH(O844)=5,"MAI",IF(MONTH(O844)=6,"JUIN",IF(MONTH(O844)=7,"JUILLET",IF(MONTH(O844)=8,"AOUT",IF(MONTH(O844)=9,"SEPTEMBRE",IF(MONTH(O844)=10,"OCTOBRE",IF(MONTH(4)=11,"NOVEMBRE",IF(MONTH(#REF!)=12,"DECEMBRE"))))))))))))</f>
        <v>JUILLET</v>
      </c>
      <c r="T844" s="252" t="e">
        <f>YEAR(#REF!)</f>
        <v>#REF!</v>
      </c>
      <c r="U8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4" s="292" t="s">
        <v>27</v>
      </c>
      <c r="W844" s="292" t="s">
        <v>27</v>
      </c>
      <c r="X844" s="333"/>
      <c r="Y844" s="333"/>
      <c r="Z844" s="190"/>
      <c r="AA844" s="190"/>
      <c r="GA844" s="68"/>
    </row>
    <row r="845" spans="1:183" s="67" customFormat="1" ht="48.65" customHeight="1" x14ac:dyDescent="0.35">
      <c r="A845" s="67" t="s">
        <v>2495</v>
      </c>
      <c r="B845" s="355" t="s">
        <v>1422</v>
      </c>
      <c r="C845" s="387" t="s">
        <v>1423</v>
      </c>
      <c r="D845" s="388" t="s">
        <v>1424</v>
      </c>
      <c r="E845" s="306" t="s">
        <v>1423</v>
      </c>
      <c r="F845" s="295" t="s">
        <v>1431</v>
      </c>
      <c r="G845" s="365">
        <v>19605</v>
      </c>
      <c r="H845" s="290">
        <f>J845+K845+L845+M845+N845</f>
        <v>19605</v>
      </c>
      <c r="I845" s="93">
        <f t="shared" si="12"/>
        <v>0.5</v>
      </c>
      <c r="J845" s="311">
        <v>8332.1200000000008</v>
      </c>
      <c r="K845" s="311">
        <v>0</v>
      </c>
      <c r="L845" s="311">
        <v>1470.38</v>
      </c>
      <c r="M845" s="311">
        <v>0</v>
      </c>
      <c r="N845" s="311">
        <v>9802.5</v>
      </c>
      <c r="O845" s="38">
        <v>44070</v>
      </c>
      <c r="P845" s="252" t="e">
        <f>YEAR(#REF!)</f>
        <v>#REF!</v>
      </c>
      <c r="Q8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5" s="252">
        <f>YEAR(O845)</f>
        <v>2020</v>
      </c>
      <c r="S845" s="252" t="str">
        <f>IF(MONTH(O845)=1,"JANVIER",IF(MONTH(O845)=2,"FEVRIER",IF(MONTH(O845)=3,"MARS",IF(MONTH(O845)=4,"AVRIL",IF(MONTH(O845)=5,"MAI",IF(MONTH(O845)=6,"JUIN",IF(MONTH(O845)=7,"JUILLET",IF(MONTH(O845)=8,"AOUT",IF(MONTH(O845)=9,"SEPTEMBRE",IF(MONTH(O845)=10,"OCTOBRE",IF(MONTH(4)=11,"NOVEMBRE",IF(MONTH(#REF!)=12,"DECEMBRE"))))))))))))</f>
        <v>AOUT</v>
      </c>
      <c r="T845" s="252" t="e">
        <f>YEAR(#REF!)</f>
        <v>#REF!</v>
      </c>
      <c r="U8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5" s="292" t="s">
        <v>27</v>
      </c>
      <c r="W845" s="292" t="s">
        <v>27</v>
      </c>
      <c r="X845" s="333"/>
      <c r="Y845" s="333"/>
      <c r="Z845" s="190"/>
      <c r="AA845" s="190"/>
      <c r="GA845" s="68"/>
    </row>
    <row r="846" spans="1:183" s="67" customFormat="1" ht="73.5" customHeight="1" x14ac:dyDescent="0.35">
      <c r="A846" s="67" t="s">
        <v>2495</v>
      </c>
      <c r="B846" s="355" t="s">
        <v>1422</v>
      </c>
      <c r="C846" s="387" t="s">
        <v>1423</v>
      </c>
      <c r="D846" s="388" t="s">
        <v>1424</v>
      </c>
      <c r="E846" s="306" t="s">
        <v>1432</v>
      </c>
      <c r="F846" s="295" t="s">
        <v>1433</v>
      </c>
      <c r="G846" s="365">
        <v>66322.09</v>
      </c>
      <c r="H846" s="290">
        <f>J846+K846+L846+M846+N846</f>
        <v>64737.7</v>
      </c>
      <c r="I846" s="93">
        <f t="shared" si="12"/>
        <v>0.99030765689853051</v>
      </c>
      <c r="J846" s="311">
        <v>54493.7</v>
      </c>
      <c r="K846" s="311">
        <v>0</v>
      </c>
      <c r="L846" s="311">
        <v>9616.5400000000009</v>
      </c>
      <c r="M846" s="311">
        <v>0</v>
      </c>
      <c r="N846" s="311">
        <v>627.46</v>
      </c>
      <c r="O846" s="38">
        <v>44070</v>
      </c>
      <c r="P846" s="252" t="e">
        <f>YEAR(#REF!)</f>
        <v>#REF!</v>
      </c>
      <c r="Q8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6" s="252">
        <f>YEAR(O846)</f>
        <v>2020</v>
      </c>
      <c r="S846" s="252" t="str">
        <f>IF(MONTH(O846)=1,"JANVIER",IF(MONTH(O846)=2,"FEVRIER",IF(MONTH(O846)=3,"MARS",IF(MONTH(O846)=4,"AVRIL",IF(MONTH(O846)=5,"MAI",IF(MONTH(O846)=6,"JUIN",IF(MONTH(O846)=7,"JUILLET",IF(MONTH(O846)=8,"AOUT",IF(MONTH(O846)=9,"SEPTEMBRE",IF(MONTH(O846)=10,"OCTOBRE",IF(MONTH(4)=11,"NOVEMBRE",IF(MONTH(#REF!)=12,"DECEMBRE"))))))))))))</f>
        <v>AOUT</v>
      </c>
      <c r="T846" s="252" t="e">
        <f>YEAR(#REF!)</f>
        <v>#REF!</v>
      </c>
      <c r="U8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6" s="317" t="s">
        <v>27</v>
      </c>
      <c r="W846" s="317" t="s">
        <v>27</v>
      </c>
      <c r="X846" s="333"/>
      <c r="Y846" s="333"/>
      <c r="Z846" s="190"/>
      <c r="AA846" s="190"/>
      <c r="GA846" s="68"/>
    </row>
    <row r="847" spans="1:183" s="215" customFormat="1" ht="75.650000000000006" customHeight="1" x14ac:dyDescent="0.35">
      <c r="A847" s="67" t="s">
        <v>2495</v>
      </c>
      <c r="B847" s="355" t="s">
        <v>1422</v>
      </c>
      <c r="C847" s="387" t="s">
        <v>1423</v>
      </c>
      <c r="D847" s="388" t="s">
        <v>1424</v>
      </c>
      <c r="E847" s="306" t="s">
        <v>1434</v>
      </c>
      <c r="F847" s="295" t="s">
        <v>1435</v>
      </c>
      <c r="G847" s="365">
        <v>6006</v>
      </c>
      <c r="H847" s="290">
        <f>J847+K847+L847+M847+N847</f>
        <v>6006</v>
      </c>
      <c r="I847" s="93">
        <f t="shared" si="12"/>
        <v>0.65</v>
      </c>
      <c r="J847" s="311">
        <v>3318.31</v>
      </c>
      <c r="K847" s="311">
        <v>0</v>
      </c>
      <c r="L847" s="311">
        <v>585.59</v>
      </c>
      <c r="M847" s="311">
        <v>0</v>
      </c>
      <c r="N847" s="311">
        <v>2102.1</v>
      </c>
      <c r="O847" s="38">
        <v>44070</v>
      </c>
      <c r="P847" s="252" t="e">
        <f>YEAR(#REF!)</f>
        <v>#REF!</v>
      </c>
      <c r="Q8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7" s="252">
        <f>YEAR(O847)</f>
        <v>2020</v>
      </c>
      <c r="S847" s="252" t="str">
        <f>IF(MONTH(O847)=1,"JANVIER",IF(MONTH(O847)=2,"FEVRIER",IF(MONTH(O847)=3,"MARS",IF(MONTH(O847)=4,"AVRIL",IF(MONTH(O847)=5,"MAI",IF(MONTH(O847)=6,"JUIN",IF(MONTH(O847)=7,"JUILLET",IF(MONTH(O847)=8,"AOUT",IF(MONTH(O847)=9,"SEPTEMBRE",IF(MONTH(O847)=10,"OCTOBRE",IF(MONTH(4)=11,"NOVEMBRE",IF(MONTH(#REF!)=12,"DECEMBRE"))))))))))))</f>
        <v>AOUT</v>
      </c>
      <c r="T847" s="252" t="e">
        <f>YEAR(#REF!)</f>
        <v>#REF!</v>
      </c>
      <c r="U8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7" s="292" t="s">
        <v>27</v>
      </c>
      <c r="W847" s="292" t="s">
        <v>27</v>
      </c>
      <c r="X847" s="333"/>
      <c r="Y847" s="333"/>
      <c r="Z847" s="271"/>
      <c r="AA847" s="271"/>
      <c r="GA847" s="204"/>
    </row>
    <row r="848" spans="1:183" s="67" customFormat="1" ht="57.9" customHeight="1" x14ac:dyDescent="0.35">
      <c r="A848" s="67" t="s">
        <v>2495</v>
      </c>
      <c r="B848" s="355" t="s">
        <v>1422</v>
      </c>
      <c r="C848" s="387" t="s">
        <v>1423</v>
      </c>
      <c r="D848" s="388" t="s">
        <v>1424</v>
      </c>
      <c r="E848" s="306" t="s">
        <v>1436</v>
      </c>
      <c r="F848" s="295" t="s">
        <v>1130</v>
      </c>
      <c r="G848" s="365">
        <v>7645.95</v>
      </c>
      <c r="H848" s="290">
        <f>J848+K848+L848+M848+N848</f>
        <v>7645.9500000000007</v>
      </c>
      <c r="I848" s="93">
        <f t="shared" si="12"/>
        <v>0.49999934605902469</v>
      </c>
      <c r="J848" s="311">
        <v>3249.52</v>
      </c>
      <c r="K848" s="311">
        <v>0</v>
      </c>
      <c r="L848" s="311">
        <v>573.45000000000005</v>
      </c>
      <c r="M848" s="311">
        <v>0</v>
      </c>
      <c r="N848" s="311">
        <v>3822.98</v>
      </c>
      <c r="O848" s="38">
        <v>44070</v>
      </c>
      <c r="P848" s="252" t="e">
        <f>YEAR(#REF!)</f>
        <v>#REF!</v>
      </c>
      <c r="Q8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8" s="252">
        <f>YEAR(O848)</f>
        <v>2020</v>
      </c>
      <c r="S848" s="252" t="str">
        <f>IF(MONTH(O848)=1,"JANVIER",IF(MONTH(O848)=2,"FEVRIER",IF(MONTH(O848)=3,"MARS",IF(MONTH(O848)=4,"AVRIL",IF(MONTH(O848)=5,"MAI",IF(MONTH(O848)=6,"JUIN",IF(MONTH(O848)=7,"JUILLET",IF(MONTH(O848)=8,"AOUT",IF(MONTH(O848)=9,"SEPTEMBRE",IF(MONTH(O848)=10,"OCTOBRE",IF(MONTH(4)=11,"NOVEMBRE",IF(MONTH(#REF!)=12,"DECEMBRE"))))))))))))</f>
        <v>AOUT</v>
      </c>
      <c r="T848" s="252" t="e">
        <f>YEAR(#REF!)</f>
        <v>#REF!</v>
      </c>
      <c r="U8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8" s="317" t="s">
        <v>27</v>
      </c>
      <c r="W848" s="317" t="s">
        <v>27</v>
      </c>
      <c r="X848" s="333"/>
      <c r="Y848" s="333"/>
      <c r="Z848" s="190"/>
      <c r="AA848" s="190"/>
      <c r="GA848" s="68"/>
    </row>
    <row r="849" spans="1:183" s="67" customFormat="1" ht="63.9" customHeight="1" x14ac:dyDescent="0.35">
      <c r="A849" s="67" t="s">
        <v>2495</v>
      </c>
      <c r="B849" s="355" t="s">
        <v>1422</v>
      </c>
      <c r="C849" s="387" t="s">
        <v>1423</v>
      </c>
      <c r="D849" s="388" t="s">
        <v>1424</v>
      </c>
      <c r="E849" s="306" t="s">
        <v>1437</v>
      </c>
      <c r="F849" s="295" t="s">
        <v>1032</v>
      </c>
      <c r="G849" s="365">
        <v>7817.5</v>
      </c>
      <c r="H849" s="290">
        <f>J849+K849+L849+M849+N849</f>
        <v>7795.0599999999995</v>
      </c>
      <c r="I849" s="93">
        <f t="shared" si="12"/>
        <v>0.60818903254112222</v>
      </c>
      <c r="J849" s="311">
        <v>4029.73</v>
      </c>
      <c r="K849" s="311">
        <v>0</v>
      </c>
      <c r="L849" s="311">
        <v>711.14</v>
      </c>
      <c r="M849" s="311">
        <v>0</v>
      </c>
      <c r="N849" s="311">
        <v>3054.19</v>
      </c>
      <c r="O849" s="38">
        <v>44070</v>
      </c>
      <c r="P849" s="252" t="e">
        <f>YEAR(#REF!)</f>
        <v>#REF!</v>
      </c>
      <c r="Q8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49" s="252">
        <f>YEAR(O849)</f>
        <v>2020</v>
      </c>
      <c r="S849" s="252" t="str">
        <f>IF(MONTH(O849)=1,"JANVIER",IF(MONTH(O849)=2,"FEVRIER",IF(MONTH(O849)=3,"MARS",IF(MONTH(O849)=4,"AVRIL",IF(MONTH(O849)=5,"MAI",IF(MONTH(O849)=6,"JUIN",IF(MONTH(O849)=7,"JUILLET",IF(MONTH(O849)=8,"AOUT",IF(MONTH(O849)=9,"SEPTEMBRE",IF(MONTH(O849)=10,"OCTOBRE",IF(MONTH(4)=11,"NOVEMBRE",IF(MONTH(#REF!)=12,"DECEMBRE"))))))))))))</f>
        <v>AOUT</v>
      </c>
      <c r="T849" s="252" t="e">
        <f>YEAR(#REF!)</f>
        <v>#REF!</v>
      </c>
      <c r="U8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49" s="317" t="s">
        <v>27</v>
      </c>
      <c r="W849" s="317" t="s">
        <v>27</v>
      </c>
      <c r="X849" s="333"/>
      <c r="Y849" s="333"/>
      <c r="Z849" s="190"/>
      <c r="AA849" s="190"/>
      <c r="GA849" s="68"/>
    </row>
    <row r="850" spans="1:183" s="67" customFormat="1" ht="59.4" customHeight="1" x14ac:dyDescent="0.35">
      <c r="A850" s="67" t="s">
        <v>2495</v>
      </c>
      <c r="B850" s="355" t="s">
        <v>1422</v>
      </c>
      <c r="C850" s="387" t="s">
        <v>1423</v>
      </c>
      <c r="D850" s="388" t="s">
        <v>1424</v>
      </c>
      <c r="E850" s="306" t="s">
        <v>1438</v>
      </c>
      <c r="F850" s="295" t="s">
        <v>55</v>
      </c>
      <c r="G850" s="365">
        <v>51100</v>
      </c>
      <c r="H850" s="290">
        <f>J850+K850+L850+M850+N850</f>
        <v>47900</v>
      </c>
      <c r="I850" s="93">
        <f t="shared" si="12"/>
        <v>1</v>
      </c>
      <c r="J850" s="311">
        <v>40715</v>
      </c>
      <c r="K850" s="311">
        <v>0</v>
      </c>
      <c r="L850" s="311">
        <v>7185</v>
      </c>
      <c r="M850" s="311">
        <v>0</v>
      </c>
      <c r="N850" s="311">
        <v>0</v>
      </c>
      <c r="O850" s="38">
        <v>44070</v>
      </c>
      <c r="P850" s="252" t="e">
        <f>YEAR(#REF!)</f>
        <v>#REF!</v>
      </c>
      <c r="Q8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0" s="252">
        <f>YEAR(O850)</f>
        <v>2020</v>
      </c>
      <c r="S850" s="252" t="str">
        <f>IF(MONTH(O850)=1,"JANVIER",IF(MONTH(O850)=2,"FEVRIER",IF(MONTH(O850)=3,"MARS",IF(MONTH(O850)=4,"AVRIL",IF(MONTH(O850)=5,"MAI",IF(MONTH(O850)=6,"JUIN",IF(MONTH(O850)=7,"JUILLET",IF(MONTH(O850)=8,"AOUT",IF(MONTH(O850)=9,"SEPTEMBRE",IF(MONTH(O850)=10,"OCTOBRE",IF(MONTH(4)=11,"NOVEMBRE",IF(MONTH(#REF!)=12,"DECEMBRE"))))))))))))</f>
        <v>AOUT</v>
      </c>
      <c r="T850" s="252" t="e">
        <f>YEAR(#REF!)</f>
        <v>#REF!</v>
      </c>
      <c r="U8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0" s="292" t="s">
        <v>27</v>
      </c>
      <c r="W850" s="292" t="s">
        <v>27</v>
      </c>
      <c r="X850" s="333"/>
      <c r="Y850" s="333"/>
      <c r="Z850" s="190"/>
      <c r="AA850" s="190"/>
      <c r="GA850" s="68"/>
    </row>
    <row r="851" spans="1:183" s="67" customFormat="1" ht="48.65" customHeight="1" x14ac:dyDescent="0.35">
      <c r="A851" s="67" t="s">
        <v>2495</v>
      </c>
      <c r="B851" s="355" t="s">
        <v>1422</v>
      </c>
      <c r="C851" s="387" t="s">
        <v>1423</v>
      </c>
      <c r="D851" s="388" t="s">
        <v>1424</v>
      </c>
      <c r="E851" s="306" t="s">
        <v>1439</v>
      </c>
      <c r="F851" s="295" t="s">
        <v>1440</v>
      </c>
      <c r="G851" s="365">
        <v>21526.83</v>
      </c>
      <c r="H851" s="290">
        <f>J851+K851+L851+M851+N851</f>
        <v>20637.789999999997</v>
      </c>
      <c r="I851" s="93">
        <f t="shared" si="12"/>
        <v>0.94153153026559533</v>
      </c>
      <c r="J851" s="311">
        <v>16516.46</v>
      </c>
      <c r="K851" s="311">
        <v>0</v>
      </c>
      <c r="L851" s="311">
        <v>2914.67</v>
      </c>
      <c r="M851" s="311">
        <v>0</v>
      </c>
      <c r="N851" s="311">
        <v>1206.6600000000001</v>
      </c>
      <c r="O851" s="38">
        <v>44070</v>
      </c>
      <c r="P851" s="252" t="e">
        <f>YEAR(#REF!)</f>
        <v>#REF!</v>
      </c>
      <c r="Q8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1" s="252">
        <f>YEAR(O851)</f>
        <v>2020</v>
      </c>
      <c r="S851" s="252" t="str">
        <f>IF(MONTH(O851)=1,"JANVIER",IF(MONTH(O851)=2,"FEVRIER",IF(MONTH(O851)=3,"MARS",IF(MONTH(O851)=4,"AVRIL",IF(MONTH(O851)=5,"MAI",IF(MONTH(O851)=6,"JUIN",IF(MONTH(O851)=7,"JUILLET",IF(MONTH(O851)=8,"AOUT",IF(MONTH(O851)=9,"SEPTEMBRE",IF(MONTH(O851)=10,"OCTOBRE",IF(MONTH(4)=11,"NOVEMBRE",IF(MONTH(#REF!)=12,"DECEMBRE"))))))))))))</f>
        <v>AOUT</v>
      </c>
      <c r="T851" s="252" t="e">
        <f>YEAR(#REF!)</f>
        <v>#REF!</v>
      </c>
      <c r="U8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1" s="292" t="s">
        <v>27</v>
      </c>
      <c r="W851" s="292" t="s">
        <v>27</v>
      </c>
      <c r="X851" s="333"/>
      <c r="Y851" s="333"/>
      <c r="Z851" s="190"/>
      <c r="AA851" s="190"/>
      <c r="GA851" s="68"/>
    </row>
    <row r="852" spans="1:183" s="67" customFormat="1" ht="48.65" customHeight="1" x14ac:dyDescent="0.35">
      <c r="A852" s="67" t="s">
        <v>2495</v>
      </c>
      <c r="B852" s="355" t="s">
        <v>1422</v>
      </c>
      <c r="C852" s="387" t="s">
        <v>1423</v>
      </c>
      <c r="D852" s="388" t="s">
        <v>1424</v>
      </c>
      <c r="E852" s="306" t="s">
        <v>1441</v>
      </c>
      <c r="F852" s="295" t="s">
        <v>572</v>
      </c>
      <c r="G852" s="365">
        <v>12000</v>
      </c>
      <c r="H852" s="290">
        <f>J852+K852+L852+M852+N852</f>
        <v>12000</v>
      </c>
      <c r="I852" s="93">
        <f t="shared" si="12"/>
        <v>1</v>
      </c>
      <c r="J852" s="311">
        <v>10200</v>
      </c>
      <c r="K852" s="311">
        <v>0</v>
      </c>
      <c r="L852" s="311">
        <v>1800</v>
      </c>
      <c r="M852" s="311">
        <v>0</v>
      </c>
      <c r="N852" s="311">
        <v>0</v>
      </c>
      <c r="O852" s="38">
        <v>44070</v>
      </c>
      <c r="P852" s="252" t="e">
        <f>YEAR(#REF!)</f>
        <v>#REF!</v>
      </c>
      <c r="Q8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2" s="252">
        <f>YEAR(O852)</f>
        <v>2020</v>
      </c>
      <c r="S852" s="252" t="str">
        <f>IF(MONTH(O852)=1,"JANVIER",IF(MONTH(O852)=2,"FEVRIER",IF(MONTH(O852)=3,"MARS",IF(MONTH(O852)=4,"AVRIL",IF(MONTH(O852)=5,"MAI",IF(MONTH(O852)=6,"JUIN",IF(MONTH(O852)=7,"JUILLET",IF(MONTH(O852)=8,"AOUT",IF(MONTH(O852)=9,"SEPTEMBRE",IF(MONTH(O852)=10,"OCTOBRE",IF(MONTH(4)=11,"NOVEMBRE",IF(MONTH(#REF!)=12,"DECEMBRE"))))))))))))</f>
        <v>AOUT</v>
      </c>
      <c r="T852" s="252" t="e">
        <f>YEAR(#REF!)</f>
        <v>#REF!</v>
      </c>
      <c r="U8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2" s="292" t="s">
        <v>27</v>
      </c>
      <c r="W852" s="292" t="s">
        <v>27</v>
      </c>
      <c r="X852" s="333"/>
      <c r="Y852" s="333"/>
      <c r="Z852" s="190"/>
      <c r="AA852" s="190"/>
      <c r="GA852" s="68"/>
    </row>
    <row r="853" spans="1:183" s="333" customFormat="1" ht="74.400000000000006" customHeight="1" x14ac:dyDescent="0.35">
      <c r="A853" s="67" t="s">
        <v>2495</v>
      </c>
      <c r="B853" s="361" t="s">
        <v>1422</v>
      </c>
      <c r="C853" s="339" t="s">
        <v>1442</v>
      </c>
      <c r="D853" s="362" t="s">
        <v>1424</v>
      </c>
      <c r="E853" s="339" t="s">
        <v>1443</v>
      </c>
      <c r="F853" s="21" t="s">
        <v>1444</v>
      </c>
      <c r="G853" s="26">
        <v>39522</v>
      </c>
      <c r="H853" s="363">
        <f>J853+K853+L853+M853+N853</f>
        <v>14322</v>
      </c>
      <c r="I853" s="364">
        <f t="shared" si="12"/>
        <v>0.64999999999999991</v>
      </c>
      <c r="J853" s="26">
        <v>7912.9</v>
      </c>
      <c r="K853" s="26">
        <v>0</v>
      </c>
      <c r="L853" s="26">
        <v>1396.4</v>
      </c>
      <c r="M853" s="26">
        <v>0</v>
      </c>
      <c r="N853" s="26">
        <v>5012.7</v>
      </c>
      <c r="O853" s="39">
        <v>44358</v>
      </c>
      <c r="P853" s="252" t="e">
        <f>YEAR(#REF!)</f>
        <v>#REF!</v>
      </c>
      <c r="Q8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3" s="252">
        <f>YEAR(O853)</f>
        <v>2021</v>
      </c>
      <c r="S853" s="252" t="str">
        <f>IF(MONTH(O853)=1,"JANVIER",IF(MONTH(O853)=2,"FEVRIER",IF(MONTH(O853)=3,"MARS",IF(MONTH(O853)=4,"AVRIL",IF(MONTH(O853)=5,"MAI",IF(MONTH(O853)=6,"JUIN",IF(MONTH(O853)=7,"JUILLET",IF(MONTH(O853)=8,"AOUT",IF(MONTH(O853)=9,"SEPTEMBRE",IF(MONTH(O853)=10,"OCTOBRE",IF(MONTH(4)=11,"NOVEMBRE",IF(MONTH(#REF!)=12,"DECEMBRE"))))))))))))</f>
        <v>JUIN</v>
      </c>
      <c r="T853" s="252" t="e">
        <f>YEAR(#REF!)</f>
        <v>#REF!</v>
      </c>
      <c r="U8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3" s="292" t="s">
        <v>27</v>
      </c>
      <c r="W853" s="292" t="s">
        <v>27</v>
      </c>
      <c r="X853" s="330"/>
      <c r="Y853" s="518"/>
      <c r="Z853" s="190"/>
      <c r="AA853" s="190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  <c r="AV853" s="68"/>
      <c r="AW853" s="68"/>
      <c r="AX853" s="68"/>
      <c r="AY853" s="68"/>
      <c r="AZ853" s="68"/>
      <c r="BA853" s="68"/>
      <c r="BB853" s="68"/>
      <c r="BC853" s="68"/>
      <c r="BD853" s="68"/>
      <c r="BE853" s="68"/>
      <c r="BF853" s="68"/>
      <c r="BG853" s="68"/>
      <c r="BH853" s="68"/>
      <c r="BI853" s="68"/>
      <c r="BJ853" s="68"/>
      <c r="BK853" s="68"/>
      <c r="BL853" s="68"/>
      <c r="BM853" s="68"/>
      <c r="BN853" s="68"/>
      <c r="BO853" s="68"/>
      <c r="BP853" s="68"/>
      <c r="BQ853" s="68"/>
      <c r="BR853" s="68"/>
      <c r="BS853" s="68"/>
      <c r="BT853" s="68"/>
      <c r="BU853" s="68"/>
      <c r="BV853" s="68"/>
      <c r="BW853" s="68"/>
      <c r="BX853" s="68"/>
      <c r="BY853" s="68"/>
      <c r="BZ853" s="68"/>
      <c r="CA853" s="68"/>
      <c r="CB853" s="68"/>
      <c r="CC853" s="68"/>
      <c r="CD853" s="68"/>
      <c r="CE853" s="68"/>
      <c r="CF853" s="68"/>
      <c r="CG853" s="68"/>
      <c r="CH853" s="68"/>
      <c r="CI853" s="68"/>
      <c r="CJ853" s="68"/>
      <c r="CK853" s="68"/>
      <c r="CL853" s="68"/>
      <c r="CM853" s="68"/>
      <c r="CN853" s="68"/>
      <c r="CO853" s="68"/>
      <c r="CP853" s="68"/>
      <c r="CQ853" s="68"/>
      <c r="CR853" s="68"/>
      <c r="CS853" s="68"/>
      <c r="CT853" s="68"/>
      <c r="CU853" s="68"/>
      <c r="CV853" s="68"/>
      <c r="CW853" s="68"/>
      <c r="CX853" s="68"/>
      <c r="CY853" s="68"/>
      <c r="CZ853" s="68"/>
      <c r="DA853" s="68"/>
      <c r="DB853" s="68"/>
      <c r="DC853" s="68"/>
      <c r="DD853" s="68"/>
      <c r="DE853" s="68"/>
      <c r="DF853" s="68"/>
      <c r="DG853" s="68"/>
      <c r="DH853" s="68"/>
      <c r="DI853" s="68"/>
      <c r="DJ853" s="68"/>
      <c r="DK853" s="68"/>
      <c r="DL853" s="68"/>
      <c r="DM853" s="68"/>
      <c r="DN853" s="68"/>
      <c r="DO853" s="68"/>
      <c r="DP853" s="68"/>
      <c r="DQ853" s="68"/>
      <c r="DR853" s="68"/>
      <c r="DS853" s="68"/>
      <c r="DT853" s="68"/>
      <c r="DU853" s="68"/>
      <c r="DV853" s="68"/>
      <c r="DW853" s="68"/>
      <c r="DX853" s="68"/>
      <c r="DY853" s="68"/>
      <c r="DZ853" s="68"/>
      <c r="EA853" s="68"/>
      <c r="EB853" s="68"/>
      <c r="EC853" s="68"/>
      <c r="ED853" s="68"/>
      <c r="EE853" s="68"/>
      <c r="EF853" s="68"/>
      <c r="EG853" s="68"/>
      <c r="EH853" s="68"/>
      <c r="EI853" s="68"/>
      <c r="EJ853" s="68"/>
      <c r="EK853" s="68"/>
      <c r="EL853" s="68"/>
      <c r="EM853" s="68"/>
      <c r="EN853" s="68"/>
      <c r="EO853" s="68"/>
      <c r="EP853" s="68"/>
      <c r="EQ853" s="68"/>
      <c r="ER853" s="68"/>
      <c r="ES853" s="68"/>
      <c r="ET853" s="68"/>
      <c r="EU853" s="68"/>
      <c r="EV853" s="68"/>
      <c r="EW853" s="68"/>
      <c r="EX853" s="68"/>
      <c r="EY853" s="68"/>
      <c r="EZ853" s="68"/>
      <c r="FA853" s="68"/>
      <c r="FB853" s="68"/>
      <c r="FC853" s="68"/>
      <c r="FD853" s="68"/>
      <c r="FE853" s="68"/>
      <c r="FF853" s="68"/>
      <c r="FG853" s="68"/>
      <c r="FH853" s="68"/>
      <c r="FI853" s="68"/>
      <c r="FJ853" s="68"/>
      <c r="FK853" s="68"/>
      <c r="FL853" s="68"/>
      <c r="FM853" s="68"/>
      <c r="FN853" s="68"/>
      <c r="FO853" s="68"/>
      <c r="FP853" s="68"/>
      <c r="FQ853" s="68"/>
      <c r="FR853" s="68"/>
      <c r="FS853" s="68"/>
      <c r="FT853" s="68"/>
      <c r="FU853" s="68"/>
      <c r="FV853" s="68"/>
      <c r="FW853" s="68"/>
      <c r="FX853" s="68"/>
      <c r="FY853" s="68"/>
      <c r="FZ853" s="68"/>
      <c r="GA853" s="68"/>
    </row>
    <row r="854" spans="1:183" s="333" customFormat="1" ht="62.15" customHeight="1" x14ac:dyDescent="0.35">
      <c r="A854" s="67" t="s">
        <v>2495</v>
      </c>
      <c r="B854" s="361" t="s">
        <v>1422</v>
      </c>
      <c r="C854" s="339" t="s">
        <v>1442</v>
      </c>
      <c r="D854" s="362" t="s">
        <v>1424</v>
      </c>
      <c r="E854" s="339" t="s">
        <v>1445</v>
      </c>
      <c r="F854" s="21" t="s">
        <v>384</v>
      </c>
      <c r="G854" s="26">
        <v>53130</v>
      </c>
      <c r="H854" s="363">
        <f>J854+K854+L854+M854+N854</f>
        <v>52998</v>
      </c>
      <c r="I854" s="364">
        <f t="shared" si="12"/>
        <v>0.64999999999999991</v>
      </c>
      <c r="J854" s="26">
        <v>29281.39</v>
      </c>
      <c r="K854" s="26">
        <v>0</v>
      </c>
      <c r="L854" s="26">
        <v>5167.3100000000004</v>
      </c>
      <c r="M854" s="26">
        <v>0</v>
      </c>
      <c r="N854" s="26">
        <v>18549.3</v>
      </c>
      <c r="O854" s="39">
        <v>44358</v>
      </c>
      <c r="P854" s="252" t="e">
        <f>YEAR(#REF!)</f>
        <v>#REF!</v>
      </c>
      <c r="Q8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4" s="252">
        <f>YEAR(O854)</f>
        <v>2021</v>
      </c>
      <c r="S854" s="252" t="str">
        <f>IF(MONTH(O854)=1,"JANVIER",IF(MONTH(O854)=2,"FEVRIER",IF(MONTH(O854)=3,"MARS",IF(MONTH(O854)=4,"AVRIL",IF(MONTH(O854)=5,"MAI",IF(MONTH(O854)=6,"JUIN",IF(MONTH(O854)=7,"JUILLET",IF(MONTH(O854)=8,"AOUT",IF(MONTH(O854)=9,"SEPTEMBRE",IF(MONTH(O854)=10,"OCTOBRE",IF(MONTH(4)=11,"NOVEMBRE",IF(MONTH(#REF!)=12,"DECEMBRE"))))))))))))</f>
        <v>JUIN</v>
      </c>
      <c r="T854" s="252" t="e">
        <f>YEAR(#REF!)</f>
        <v>#REF!</v>
      </c>
      <c r="U8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4" s="292" t="s">
        <v>27</v>
      </c>
      <c r="W854" s="292" t="s">
        <v>27</v>
      </c>
      <c r="X854" s="330"/>
      <c r="Y854" s="518"/>
      <c r="Z854" s="190"/>
      <c r="AA854" s="190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  <c r="AV854" s="68"/>
      <c r="AW854" s="68"/>
      <c r="AX854" s="68"/>
      <c r="AY854" s="68"/>
      <c r="AZ854" s="68"/>
      <c r="BA854" s="68"/>
      <c r="BB854" s="68"/>
      <c r="BC854" s="68"/>
      <c r="BD854" s="68"/>
      <c r="BE854" s="68"/>
      <c r="BF854" s="68"/>
      <c r="BG854" s="68"/>
      <c r="BH854" s="68"/>
      <c r="BI854" s="68"/>
      <c r="BJ854" s="68"/>
      <c r="BK854" s="68"/>
      <c r="BL854" s="68"/>
      <c r="BM854" s="68"/>
      <c r="BN854" s="68"/>
      <c r="BO854" s="68"/>
      <c r="BP854" s="68"/>
      <c r="BQ854" s="68"/>
      <c r="BR854" s="68"/>
      <c r="BS854" s="68"/>
      <c r="BT854" s="68"/>
      <c r="BU854" s="68"/>
      <c r="BV854" s="68"/>
      <c r="BW854" s="68"/>
      <c r="BX854" s="68"/>
      <c r="BY854" s="68"/>
      <c r="BZ854" s="68"/>
      <c r="CA854" s="68"/>
      <c r="CB854" s="68"/>
      <c r="CC854" s="68"/>
      <c r="CD854" s="68"/>
      <c r="CE854" s="68"/>
      <c r="CF854" s="68"/>
      <c r="CG854" s="68"/>
      <c r="CH854" s="68"/>
      <c r="CI854" s="68"/>
      <c r="CJ854" s="68"/>
      <c r="CK854" s="68"/>
      <c r="CL854" s="68"/>
      <c r="CM854" s="68"/>
      <c r="CN854" s="68"/>
      <c r="CO854" s="68"/>
      <c r="CP854" s="68"/>
      <c r="CQ854" s="68"/>
      <c r="CR854" s="68"/>
      <c r="CS854" s="68"/>
      <c r="CT854" s="68"/>
      <c r="CU854" s="68"/>
      <c r="CV854" s="68"/>
      <c r="CW854" s="68"/>
      <c r="CX854" s="68"/>
      <c r="CY854" s="68"/>
      <c r="CZ854" s="68"/>
      <c r="DA854" s="68"/>
      <c r="DB854" s="68"/>
      <c r="DC854" s="68"/>
      <c r="DD854" s="68"/>
      <c r="DE854" s="68"/>
      <c r="DF854" s="68"/>
      <c r="DG854" s="68"/>
      <c r="DH854" s="68"/>
      <c r="DI854" s="68"/>
      <c r="DJ854" s="68"/>
      <c r="DK854" s="68"/>
      <c r="DL854" s="68"/>
      <c r="DM854" s="68"/>
      <c r="DN854" s="68"/>
      <c r="DO854" s="68"/>
      <c r="DP854" s="68"/>
      <c r="DQ854" s="68"/>
      <c r="DR854" s="68"/>
      <c r="DS854" s="68"/>
      <c r="DT854" s="68"/>
      <c r="DU854" s="68"/>
      <c r="DV854" s="68"/>
      <c r="DW854" s="68"/>
      <c r="DX854" s="68"/>
      <c r="DY854" s="68"/>
      <c r="DZ854" s="68"/>
      <c r="EA854" s="68"/>
      <c r="EB854" s="68"/>
      <c r="EC854" s="68"/>
      <c r="ED854" s="68"/>
      <c r="EE854" s="68"/>
      <c r="EF854" s="68"/>
      <c r="EG854" s="68"/>
      <c r="EH854" s="68"/>
      <c r="EI854" s="68"/>
      <c r="EJ854" s="68"/>
      <c r="EK854" s="68"/>
      <c r="EL854" s="68"/>
      <c r="EM854" s="68"/>
      <c r="EN854" s="68"/>
      <c r="EO854" s="68"/>
      <c r="EP854" s="68"/>
      <c r="EQ854" s="68"/>
      <c r="ER854" s="68"/>
      <c r="ES854" s="68"/>
      <c r="ET854" s="68"/>
      <c r="EU854" s="68"/>
      <c r="EV854" s="68"/>
      <c r="EW854" s="68"/>
      <c r="EX854" s="68"/>
      <c r="EY854" s="68"/>
      <c r="EZ854" s="68"/>
      <c r="FA854" s="68"/>
      <c r="FB854" s="68"/>
      <c r="FC854" s="68"/>
      <c r="FD854" s="68"/>
      <c r="FE854" s="68"/>
      <c r="FF854" s="68"/>
      <c r="FG854" s="68"/>
      <c r="FH854" s="68"/>
      <c r="FI854" s="68"/>
      <c r="FJ854" s="68"/>
      <c r="FK854" s="68"/>
      <c r="FL854" s="68"/>
      <c r="FM854" s="68"/>
      <c r="FN854" s="68"/>
      <c r="FO854" s="68"/>
      <c r="FP854" s="68"/>
      <c r="FQ854" s="68"/>
      <c r="FR854" s="68"/>
      <c r="FS854" s="68"/>
      <c r="FT854" s="68"/>
      <c r="FU854" s="68"/>
      <c r="FV854" s="68"/>
      <c r="FW854" s="68"/>
      <c r="FX854" s="68"/>
      <c r="FY854" s="68"/>
      <c r="FZ854" s="68"/>
      <c r="GA854" s="68"/>
    </row>
    <row r="855" spans="1:183" s="333" customFormat="1" ht="69.650000000000006" customHeight="1" x14ac:dyDescent="0.35">
      <c r="A855" s="67" t="s">
        <v>2495</v>
      </c>
      <c r="B855" s="361" t="s">
        <v>1422</v>
      </c>
      <c r="C855" s="339" t="s">
        <v>1442</v>
      </c>
      <c r="D855" s="362" t="s">
        <v>1424</v>
      </c>
      <c r="E855" s="339" t="s">
        <v>1446</v>
      </c>
      <c r="F855" s="21" t="s">
        <v>384</v>
      </c>
      <c r="G855" s="26">
        <v>118635</v>
      </c>
      <c r="H855" s="363">
        <f>J855+K855+L855+M855+N855</f>
        <v>118635</v>
      </c>
      <c r="I855" s="364">
        <f t="shared" si="12"/>
        <v>0.65</v>
      </c>
      <c r="J855" s="26">
        <v>65545.83</v>
      </c>
      <c r="K855" s="26">
        <v>0</v>
      </c>
      <c r="L855" s="26">
        <v>11566.92</v>
      </c>
      <c r="M855" s="26">
        <v>0</v>
      </c>
      <c r="N855" s="26">
        <v>41522.25</v>
      </c>
      <c r="O855" s="39">
        <v>44358</v>
      </c>
      <c r="P855" s="252" t="e">
        <f>YEAR(#REF!)</f>
        <v>#REF!</v>
      </c>
      <c r="Q8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5" s="252">
        <f>YEAR(O855)</f>
        <v>2021</v>
      </c>
      <c r="S855" s="252" t="str">
        <f>IF(MONTH(O855)=1,"JANVIER",IF(MONTH(O855)=2,"FEVRIER",IF(MONTH(O855)=3,"MARS",IF(MONTH(O855)=4,"AVRIL",IF(MONTH(O855)=5,"MAI",IF(MONTH(O855)=6,"JUIN",IF(MONTH(O855)=7,"JUILLET",IF(MONTH(O855)=8,"AOUT",IF(MONTH(O855)=9,"SEPTEMBRE",IF(MONTH(O855)=10,"OCTOBRE",IF(MONTH(4)=11,"NOVEMBRE",IF(MONTH(#REF!)=12,"DECEMBRE"))))))))))))</f>
        <v>JUIN</v>
      </c>
      <c r="T855" s="252" t="e">
        <f>YEAR(#REF!)</f>
        <v>#REF!</v>
      </c>
      <c r="U8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5" s="317" t="s">
        <v>27</v>
      </c>
      <c r="W855" s="317" t="s">
        <v>27</v>
      </c>
      <c r="X855" s="330"/>
      <c r="Y855" s="518"/>
      <c r="Z855" s="190"/>
      <c r="AA855" s="190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  <c r="AV855" s="68"/>
      <c r="AW855" s="68"/>
      <c r="AX855" s="68"/>
      <c r="AY855" s="68"/>
      <c r="AZ855" s="68"/>
      <c r="BA855" s="68"/>
      <c r="BB855" s="68"/>
      <c r="BC855" s="68"/>
      <c r="BD855" s="68"/>
      <c r="BE855" s="68"/>
      <c r="BF855" s="68"/>
      <c r="BG855" s="68"/>
      <c r="BH855" s="68"/>
      <c r="BI855" s="68"/>
      <c r="BJ855" s="68"/>
      <c r="BK855" s="68"/>
      <c r="BL855" s="68"/>
      <c r="BM855" s="68"/>
      <c r="BN855" s="68"/>
      <c r="BO855" s="68"/>
      <c r="BP855" s="68"/>
      <c r="BQ855" s="68"/>
      <c r="BR855" s="68"/>
      <c r="BS855" s="68"/>
      <c r="BT855" s="68"/>
      <c r="BU855" s="68"/>
      <c r="BV855" s="68"/>
      <c r="BW855" s="68"/>
      <c r="BX855" s="68"/>
      <c r="BY855" s="68"/>
      <c r="BZ855" s="68"/>
      <c r="CA855" s="68"/>
      <c r="CB855" s="68"/>
      <c r="CC855" s="68"/>
      <c r="CD855" s="68"/>
      <c r="CE855" s="68"/>
      <c r="CF855" s="68"/>
      <c r="CG855" s="68"/>
      <c r="CH855" s="68"/>
      <c r="CI855" s="68"/>
      <c r="CJ855" s="68"/>
      <c r="CK855" s="68"/>
      <c r="CL855" s="68"/>
      <c r="CM855" s="68"/>
      <c r="CN855" s="68"/>
      <c r="CO855" s="68"/>
      <c r="CP855" s="68"/>
      <c r="CQ855" s="68"/>
      <c r="CR855" s="68"/>
      <c r="CS855" s="68"/>
      <c r="CT855" s="68"/>
      <c r="CU855" s="68"/>
      <c r="CV855" s="68"/>
      <c r="CW855" s="68"/>
      <c r="CX855" s="68"/>
      <c r="CY855" s="68"/>
      <c r="CZ855" s="68"/>
      <c r="DA855" s="68"/>
      <c r="DB855" s="68"/>
      <c r="DC855" s="68"/>
      <c r="DD855" s="68"/>
      <c r="DE855" s="68"/>
      <c r="DF855" s="68"/>
      <c r="DG855" s="68"/>
      <c r="DH855" s="68"/>
      <c r="DI855" s="68"/>
      <c r="DJ855" s="68"/>
      <c r="DK855" s="68"/>
      <c r="DL855" s="68"/>
      <c r="DM855" s="68"/>
      <c r="DN855" s="68"/>
      <c r="DO855" s="68"/>
      <c r="DP855" s="68"/>
      <c r="DQ855" s="68"/>
      <c r="DR855" s="68"/>
      <c r="DS855" s="68"/>
      <c r="DT855" s="68"/>
      <c r="DU855" s="68"/>
      <c r="DV855" s="68"/>
      <c r="DW855" s="68"/>
      <c r="DX855" s="68"/>
      <c r="DY855" s="68"/>
      <c r="DZ855" s="68"/>
      <c r="EA855" s="68"/>
      <c r="EB855" s="68"/>
      <c r="EC855" s="68"/>
      <c r="ED855" s="68"/>
      <c r="EE855" s="68"/>
      <c r="EF855" s="68"/>
      <c r="EG855" s="68"/>
      <c r="EH855" s="68"/>
      <c r="EI855" s="68"/>
      <c r="EJ855" s="68"/>
      <c r="EK855" s="68"/>
      <c r="EL855" s="68"/>
      <c r="EM855" s="68"/>
      <c r="EN855" s="68"/>
      <c r="EO855" s="68"/>
      <c r="EP855" s="68"/>
      <c r="EQ855" s="68"/>
      <c r="ER855" s="68"/>
      <c r="ES855" s="68"/>
      <c r="ET855" s="68"/>
      <c r="EU855" s="68"/>
      <c r="EV855" s="68"/>
      <c r="EW855" s="68"/>
      <c r="EX855" s="68"/>
      <c r="EY855" s="68"/>
      <c r="EZ855" s="68"/>
      <c r="FA855" s="68"/>
      <c r="FB855" s="68"/>
      <c r="FC855" s="68"/>
      <c r="FD855" s="68"/>
      <c r="FE855" s="68"/>
      <c r="FF855" s="68"/>
      <c r="FG855" s="68"/>
      <c r="FH855" s="68"/>
      <c r="FI855" s="68"/>
      <c r="FJ855" s="68"/>
      <c r="FK855" s="68"/>
      <c r="FL855" s="68"/>
      <c r="FM855" s="68"/>
      <c r="FN855" s="68"/>
      <c r="FO855" s="68"/>
      <c r="FP855" s="68"/>
      <c r="FQ855" s="68"/>
      <c r="FR855" s="68"/>
      <c r="FS855" s="68"/>
      <c r="FT855" s="68"/>
      <c r="FU855" s="68"/>
      <c r="FV855" s="68"/>
      <c r="FW855" s="68"/>
      <c r="FX855" s="68"/>
      <c r="FY855" s="68"/>
      <c r="FZ855" s="68"/>
      <c r="GA855" s="68"/>
    </row>
    <row r="856" spans="1:183" s="67" customFormat="1" ht="48.65" customHeight="1" x14ac:dyDescent="0.35">
      <c r="A856" s="67" t="s">
        <v>2495</v>
      </c>
      <c r="B856" s="361" t="s">
        <v>1422</v>
      </c>
      <c r="C856" s="339" t="s">
        <v>1442</v>
      </c>
      <c r="D856" s="362" t="s">
        <v>1424</v>
      </c>
      <c r="E856" s="339" t="s">
        <v>1447</v>
      </c>
      <c r="F856" s="21" t="s">
        <v>945</v>
      </c>
      <c r="G856" s="26">
        <v>27160</v>
      </c>
      <c r="H856" s="363">
        <f>J856+K856+L856+M856+N856</f>
        <v>8945</v>
      </c>
      <c r="I856" s="364">
        <f t="shared" si="12"/>
        <v>1</v>
      </c>
      <c r="J856" s="26">
        <v>7603.25</v>
      </c>
      <c r="K856" s="26">
        <v>0</v>
      </c>
      <c r="L856" s="26">
        <v>1341.75</v>
      </c>
      <c r="M856" s="26">
        <v>0</v>
      </c>
      <c r="N856" s="26">
        <v>0</v>
      </c>
      <c r="O856" s="39">
        <v>44358</v>
      </c>
      <c r="P856" s="252" t="e">
        <f>YEAR(#REF!)</f>
        <v>#REF!</v>
      </c>
      <c r="Q8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6" s="252">
        <f>YEAR(O856)</f>
        <v>2021</v>
      </c>
      <c r="S856" s="252" t="str">
        <f>IF(MONTH(O856)=1,"JANVIER",IF(MONTH(O856)=2,"FEVRIER",IF(MONTH(O856)=3,"MARS",IF(MONTH(O856)=4,"AVRIL",IF(MONTH(O856)=5,"MAI",IF(MONTH(O856)=6,"JUIN",IF(MONTH(O856)=7,"JUILLET",IF(MONTH(O856)=8,"AOUT",IF(MONTH(O856)=9,"SEPTEMBRE",IF(MONTH(O856)=10,"OCTOBRE",IF(MONTH(4)=11,"NOVEMBRE",IF(MONTH(#REF!)=12,"DECEMBRE"))))))))))))</f>
        <v>JUIN</v>
      </c>
      <c r="T856" s="252" t="e">
        <f>YEAR(#REF!)</f>
        <v>#REF!</v>
      </c>
      <c r="U8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6" s="292" t="s">
        <v>27</v>
      </c>
      <c r="W856" s="292" t="s">
        <v>27</v>
      </c>
      <c r="X856" s="330"/>
      <c r="Y856" s="204"/>
      <c r="Z856" s="190"/>
      <c r="AA856" s="190"/>
      <c r="GA856" s="68"/>
    </row>
    <row r="857" spans="1:183" s="67" customFormat="1" ht="61.5" customHeight="1" x14ac:dyDescent="0.35">
      <c r="A857" s="67" t="s">
        <v>2495</v>
      </c>
      <c r="B857" s="282" t="s">
        <v>1448</v>
      </c>
      <c r="C857" s="394" t="s">
        <v>1449</v>
      </c>
      <c r="D857" s="395" t="s">
        <v>1450</v>
      </c>
      <c r="E857" s="14" t="s">
        <v>1451</v>
      </c>
      <c r="F857" s="13" t="s">
        <v>1286</v>
      </c>
      <c r="G857" s="15">
        <v>50000</v>
      </c>
      <c r="H857" s="264">
        <f>J857+K857+L857+M857+N857</f>
        <v>50000</v>
      </c>
      <c r="I857" s="265">
        <f t="shared" si="12"/>
        <v>1</v>
      </c>
      <c r="J857" s="15">
        <v>42500</v>
      </c>
      <c r="K857" s="15">
        <v>0</v>
      </c>
      <c r="L857" s="15">
        <v>7500</v>
      </c>
      <c r="M857" s="264">
        <v>0</v>
      </c>
      <c r="N857" s="15">
        <v>0</v>
      </c>
      <c r="O857" s="39">
        <v>44215</v>
      </c>
      <c r="P857" s="252" t="e">
        <f>YEAR(#REF!)</f>
        <v>#REF!</v>
      </c>
      <c r="Q8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7" s="252">
        <f>YEAR(O857)</f>
        <v>2021</v>
      </c>
      <c r="S857" s="252" t="str">
        <f>IF(MONTH(O857)=1,"JANVIER",IF(MONTH(O857)=2,"FEVRIER",IF(MONTH(O857)=3,"MARS",IF(MONTH(O857)=4,"AVRIL",IF(MONTH(O857)=5,"MAI",IF(MONTH(O857)=6,"JUIN",IF(MONTH(O857)=7,"JUILLET",IF(MONTH(O857)=8,"AOUT",IF(MONTH(O857)=9,"SEPTEMBRE",IF(MONTH(O857)=10,"OCTOBRE",IF(MONTH(4)=11,"NOVEMBRE",IF(MONTH(#REF!)=12,"DECEMBRE"))))))))))))</f>
        <v>JANVIER</v>
      </c>
      <c r="T857" s="252" t="e">
        <f>YEAR(#REF!)</f>
        <v>#REF!</v>
      </c>
      <c r="U8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7" s="292" t="s">
        <v>27</v>
      </c>
      <c r="W857" s="292" t="s">
        <v>27</v>
      </c>
      <c r="X857" s="333"/>
      <c r="Y857" s="68"/>
      <c r="Z857" s="190"/>
      <c r="AA857" s="190"/>
      <c r="GA857" s="68"/>
    </row>
    <row r="858" spans="1:183" s="67" customFormat="1" ht="60" customHeight="1" x14ac:dyDescent="0.35">
      <c r="A858" s="67" t="s">
        <v>2495</v>
      </c>
      <c r="B858" s="255" t="s">
        <v>1452</v>
      </c>
      <c r="C858" s="261" t="s">
        <v>1449</v>
      </c>
      <c r="D858" s="262" t="s">
        <v>1450</v>
      </c>
      <c r="E858" s="261" t="s">
        <v>1451</v>
      </c>
      <c r="F858" s="519" t="s">
        <v>722</v>
      </c>
      <c r="G858" s="250">
        <v>45000</v>
      </c>
      <c r="H858" s="250">
        <v>45000</v>
      </c>
      <c r="I858" s="277">
        <v>1</v>
      </c>
      <c r="J858" s="250">
        <v>38250</v>
      </c>
      <c r="K858" s="250">
        <v>0</v>
      </c>
      <c r="L858" s="250">
        <v>6750</v>
      </c>
      <c r="M858" s="250">
        <v>0</v>
      </c>
      <c r="N858" s="250">
        <v>0</v>
      </c>
      <c r="O858" s="11">
        <v>42412</v>
      </c>
      <c r="P858" s="252" t="e">
        <f>YEAR(#REF!)</f>
        <v>#REF!</v>
      </c>
      <c r="Q8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8" s="252">
        <f>YEAR(O858)</f>
        <v>2016</v>
      </c>
      <c r="S858" s="252" t="str">
        <f>IF(MONTH(O858)=1,"JANVIER",IF(MONTH(O858)=2,"FEVRIER",IF(MONTH(O858)=3,"MARS",IF(MONTH(O858)=4,"AVRIL",IF(MONTH(O858)=5,"MAI",IF(MONTH(O858)=6,"JUIN",IF(MONTH(O858)=7,"JUILLET",IF(MONTH(O858)=8,"AOUT",IF(MONTH(O858)=9,"SEPTEMBRE",IF(MONTH(O858)=10,"OCTOBRE",IF(MONTH(4)=11,"NOVEMBRE",IF(MONTH(#REF!)=12,"DECEMBRE"))))))))))))</f>
        <v>FEVRIER</v>
      </c>
      <c r="T858" s="252" t="e">
        <f>YEAR(#REF!)</f>
        <v>#REF!</v>
      </c>
      <c r="U8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8" s="292" t="s">
        <v>27</v>
      </c>
      <c r="W858" s="292" t="s">
        <v>27</v>
      </c>
      <c r="X858" s="343"/>
      <c r="Y858" s="410"/>
      <c r="Z858" s="190"/>
      <c r="AA858" s="190"/>
      <c r="GA858" s="68"/>
    </row>
    <row r="859" spans="1:183" s="67" customFormat="1" ht="62.4" customHeight="1" x14ac:dyDescent="0.35">
      <c r="A859" s="67" t="s">
        <v>2495</v>
      </c>
      <c r="B859" s="255" t="s">
        <v>1452</v>
      </c>
      <c r="C859" s="261" t="s">
        <v>1449</v>
      </c>
      <c r="D859" s="262" t="s">
        <v>1450</v>
      </c>
      <c r="E859" s="261" t="s">
        <v>1451</v>
      </c>
      <c r="F859" s="25" t="s">
        <v>870</v>
      </c>
      <c r="G859" s="250">
        <v>39000</v>
      </c>
      <c r="H859" s="250">
        <v>39000</v>
      </c>
      <c r="I859" s="277">
        <v>1</v>
      </c>
      <c r="J859" s="250">
        <v>33150</v>
      </c>
      <c r="K859" s="250">
        <v>0</v>
      </c>
      <c r="L859" s="250">
        <v>5850</v>
      </c>
      <c r="M859" s="250">
        <v>0</v>
      </c>
      <c r="N859" s="250">
        <v>0</v>
      </c>
      <c r="O859" s="25"/>
      <c r="P859" s="252" t="e">
        <f>YEAR(#REF!)</f>
        <v>#REF!</v>
      </c>
      <c r="Q8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59" s="252">
        <f>YEAR(O859)</f>
        <v>1900</v>
      </c>
      <c r="S859" s="252" t="str">
        <f>IF(MONTH(O859)=1,"JANVIER",IF(MONTH(O859)=2,"FEVRIER",IF(MONTH(O859)=3,"MARS",IF(MONTH(O859)=4,"AVRIL",IF(MONTH(O859)=5,"MAI",IF(MONTH(O859)=6,"JUIN",IF(MONTH(O859)=7,"JUILLET",IF(MONTH(O859)=8,"AOUT",IF(MONTH(O859)=9,"SEPTEMBRE",IF(MONTH(O859)=10,"OCTOBRE",IF(MONTH(4)=11,"NOVEMBRE",IF(MONTH(#REF!)=12,"DECEMBRE"))))))))))))</f>
        <v>JANVIER</v>
      </c>
      <c r="T859" s="252" t="e">
        <f>YEAR(#REF!)</f>
        <v>#REF!</v>
      </c>
      <c r="U8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59" s="292" t="s">
        <v>27</v>
      </c>
      <c r="W859" s="292" t="s">
        <v>27</v>
      </c>
      <c r="X859" s="343"/>
      <c r="Y859" s="410"/>
      <c r="Z859" s="190"/>
      <c r="AA859" s="190"/>
      <c r="GA859" s="68"/>
    </row>
    <row r="860" spans="1:183" s="67" customFormat="1" ht="65.400000000000006" customHeight="1" x14ac:dyDescent="0.35">
      <c r="A860" s="67" t="s">
        <v>2495</v>
      </c>
      <c r="B860" s="255" t="s">
        <v>1452</v>
      </c>
      <c r="C860" s="261" t="s">
        <v>1449</v>
      </c>
      <c r="D860" s="262" t="s">
        <v>1450</v>
      </c>
      <c r="E860" s="261" t="s">
        <v>1451</v>
      </c>
      <c r="F860" s="349" t="s">
        <v>1453</v>
      </c>
      <c r="G860" s="389">
        <v>45000</v>
      </c>
      <c r="H860" s="389">
        <v>45000</v>
      </c>
      <c r="I860" s="277">
        <v>1</v>
      </c>
      <c r="J860" s="250">
        <v>38250</v>
      </c>
      <c r="K860" s="250">
        <v>0</v>
      </c>
      <c r="L860" s="250">
        <v>6750</v>
      </c>
      <c r="M860" s="250">
        <v>0</v>
      </c>
      <c r="N860" s="250">
        <v>0</v>
      </c>
      <c r="O860" s="11">
        <v>42808</v>
      </c>
      <c r="P860" s="252" t="e">
        <f>YEAR(#REF!)</f>
        <v>#REF!</v>
      </c>
      <c r="Q8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0" s="252">
        <f>YEAR(O860)</f>
        <v>2017</v>
      </c>
      <c r="S860" s="252" t="str">
        <f>IF(MONTH(O860)=1,"JANVIER",IF(MONTH(O860)=2,"FEVRIER",IF(MONTH(O860)=3,"MARS",IF(MONTH(O860)=4,"AVRIL",IF(MONTH(O860)=5,"MAI",IF(MONTH(O860)=6,"JUIN",IF(MONTH(O860)=7,"JUILLET",IF(MONTH(O860)=8,"AOUT",IF(MONTH(O860)=9,"SEPTEMBRE",IF(MONTH(O860)=10,"OCTOBRE",IF(MONTH(4)=11,"NOVEMBRE",IF(MONTH(#REF!)=12,"DECEMBRE"))))))))))))</f>
        <v>MARS</v>
      </c>
      <c r="T860" s="252" t="e">
        <f>YEAR(#REF!)</f>
        <v>#REF!</v>
      </c>
      <c r="U8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0" s="292" t="s">
        <v>27</v>
      </c>
      <c r="W860" s="292" t="s">
        <v>27</v>
      </c>
      <c r="X860" s="343"/>
      <c r="Y860" s="514"/>
      <c r="Z860" s="190"/>
      <c r="AA860" s="190"/>
      <c r="GA860" s="68"/>
    </row>
    <row r="861" spans="1:183" s="67" customFormat="1" ht="63" customHeight="1" x14ac:dyDescent="0.35">
      <c r="A861" s="67" t="s">
        <v>2495</v>
      </c>
      <c r="B861" s="255" t="s">
        <v>1452</v>
      </c>
      <c r="C861" s="261" t="s">
        <v>1449</v>
      </c>
      <c r="D861" s="262" t="s">
        <v>1450</v>
      </c>
      <c r="E861" s="261" t="s">
        <v>1451</v>
      </c>
      <c r="F861" s="12" t="s">
        <v>1454</v>
      </c>
      <c r="G861" s="15">
        <v>45000</v>
      </c>
      <c r="H861" s="250">
        <v>45000</v>
      </c>
      <c r="I861" s="277">
        <v>1</v>
      </c>
      <c r="J861" s="15">
        <v>38250</v>
      </c>
      <c r="K861" s="15">
        <v>0</v>
      </c>
      <c r="L861" s="15">
        <v>6750</v>
      </c>
      <c r="M861" s="15">
        <v>0</v>
      </c>
      <c r="N861" s="15">
        <v>0</v>
      </c>
      <c r="O861" s="11">
        <v>43284</v>
      </c>
      <c r="P861" s="252" t="e">
        <f>YEAR(#REF!)</f>
        <v>#REF!</v>
      </c>
      <c r="Q8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1" s="252">
        <f>YEAR(O861)</f>
        <v>2018</v>
      </c>
      <c r="S861" s="252" t="str">
        <f>IF(MONTH(O861)=1,"JANVIER",IF(MONTH(O861)=2,"FEVRIER",IF(MONTH(O861)=3,"MARS",IF(MONTH(O861)=4,"AVRIL",IF(MONTH(O861)=5,"MAI",IF(MONTH(O861)=6,"JUIN",IF(MONTH(O861)=7,"JUILLET",IF(MONTH(O861)=8,"AOUT",IF(MONTH(O861)=9,"SEPTEMBRE",IF(MONTH(O861)=10,"OCTOBRE",IF(MONTH(4)=11,"NOVEMBRE",IF(MONTH(#REF!)=12,"DECEMBRE"))))))))))))</f>
        <v>JUILLET</v>
      </c>
      <c r="T861" s="252" t="e">
        <f>YEAR(#REF!)</f>
        <v>#REF!</v>
      </c>
      <c r="U8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1" s="292" t="s">
        <v>27</v>
      </c>
      <c r="W861" s="292" t="s">
        <v>27</v>
      </c>
      <c r="X861" s="25"/>
      <c r="Y861" s="514"/>
      <c r="Z861" s="190"/>
      <c r="AA861" s="190"/>
      <c r="GA861" s="68"/>
    </row>
    <row r="862" spans="1:183" s="67" customFormat="1" ht="62.4" customHeight="1" x14ac:dyDescent="0.35">
      <c r="A862" s="67" t="s">
        <v>2495</v>
      </c>
      <c r="B862" s="255" t="s">
        <v>1452</v>
      </c>
      <c r="C862" s="261" t="s">
        <v>1449</v>
      </c>
      <c r="D862" s="262" t="s">
        <v>1450</v>
      </c>
      <c r="E862" s="261" t="s">
        <v>1451</v>
      </c>
      <c r="F862" s="25" t="s">
        <v>904</v>
      </c>
      <c r="G862" s="365">
        <v>45000</v>
      </c>
      <c r="H862" s="250">
        <v>45000</v>
      </c>
      <c r="I862" s="277">
        <v>1</v>
      </c>
      <c r="J862" s="250">
        <v>38250</v>
      </c>
      <c r="K862" s="250">
        <v>6750</v>
      </c>
      <c r="L862" s="250">
        <v>0</v>
      </c>
      <c r="M862" s="250">
        <v>0</v>
      </c>
      <c r="N862" s="250">
        <v>0</v>
      </c>
      <c r="O862" s="11">
        <v>43488</v>
      </c>
      <c r="P862" s="252" t="e">
        <f>YEAR(#REF!)</f>
        <v>#REF!</v>
      </c>
      <c r="Q8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2" s="252">
        <f>YEAR(O862)</f>
        <v>2019</v>
      </c>
      <c r="S862" s="252" t="str">
        <f>IF(MONTH(O862)=1,"JANVIER",IF(MONTH(O862)=2,"FEVRIER",IF(MONTH(O862)=3,"MARS",IF(MONTH(O862)=4,"AVRIL",IF(MONTH(O862)=5,"MAI",IF(MONTH(O862)=6,"JUIN",IF(MONTH(O862)=7,"JUILLET",IF(MONTH(O862)=8,"AOUT",IF(MONTH(O862)=9,"SEPTEMBRE",IF(MONTH(O862)=10,"OCTOBRE",IF(MONTH(4)=11,"NOVEMBRE",IF(MONTH(#REF!)=12,"DECEMBRE"))))))))))))</f>
        <v>JANVIER</v>
      </c>
      <c r="T862" s="252" t="e">
        <f>YEAR(#REF!)</f>
        <v>#REF!</v>
      </c>
      <c r="U8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2" s="317" t="s">
        <v>27</v>
      </c>
      <c r="W862" s="317" t="s">
        <v>27</v>
      </c>
      <c r="X862" s="25"/>
      <c r="Y862" s="514"/>
      <c r="Z862" s="190"/>
      <c r="AA862" s="190"/>
      <c r="GA862" s="68"/>
    </row>
    <row r="863" spans="1:183" s="67" customFormat="1" ht="63" customHeight="1" x14ac:dyDescent="0.35">
      <c r="A863" s="67" t="s">
        <v>2495</v>
      </c>
      <c r="B863" s="255" t="s">
        <v>1452</v>
      </c>
      <c r="C863" s="261" t="s">
        <v>1449</v>
      </c>
      <c r="D863" s="262" t="s">
        <v>1450</v>
      </c>
      <c r="E863" s="261" t="s">
        <v>1451</v>
      </c>
      <c r="F863" s="349" t="s">
        <v>771</v>
      </c>
      <c r="G863" s="250">
        <v>45000</v>
      </c>
      <c r="H863" s="250">
        <v>45000</v>
      </c>
      <c r="I863" s="277">
        <v>1</v>
      </c>
      <c r="J863" s="250">
        <v>38250</v>
      </c>
      <c r="K863" s="250">
        <v>0</v>
      </c>
      <c r="L863" s="250">
        <v>6750</v>
      </c>
      <c r="M863" s="250">
        <v>0</v>
      </c>
      <c r="N863" s="250">
        <v>0</v>
      </c>
      <c r="O863" s="25"/>
      <c r="P863" s="252" t="e">
        <f>YEAR(#REF!)</f>
        <v>#REF!</v>
      </c>
      <c r="Q8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3" s="252">
        <f>YEAR(O863)</f>
        <v>1900</v>
      </c>
      <c r="S863" s="252" t="str">
        <f>IF(MONTH(O863)=1,"JANVIER",IF(MONTH(O863)=2,"FEVRIER",IF(MONTH(O863)=3,"MARS",IF(MONTH(O863)=4,"AVRIL",IF(MONTH(O863)=5,"MAI",IF(MONTH(O863)=6,"JUIN",IF(MONTH(O863)=7,"JUILLET",IF(MONTH(O863)=8,"AOUT",IF(MONTH(O863)=9,"SEPTEMBRE",IF(MONTH(O863)=10,"OCTOBRE",IF(MONTH(4)=11,"NOVEMBRE",IF(MONTH(#REF!)=12,"DECEMBRE"))))))))))))</f>
        <v>JANVIER</v>
      </c>
      <c r="T863" s="252" t="e">
        <f>YEAR(#REF!)</f>
        <v>#REF!</v>
      </c>
      <c r="U8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3" s="292" t="s">
        <v>27</v>
      </c>
      <c r="W863" s="292" t="s">
        <v>27</v>
      </c>
      <c r="X863" s="343"/>
      <c r="Y863" s="514"/>
      <c r="Z863" s="190"/>
      <c r="AA863" s="190"/>
      <c r="GA863" s="68"/>
    </row>
    <row r="864" spans="1:183" s="67" customFormat="1" ht="59.15" customHeight="1" x14ac:dyDescent="0.35">
      <c r="A864" s="67" t="s">
        <v>2495</v>
      </c>
      <c r="B864" s="255" t="s">
        <v>1452</v>
      </c>
      <c r="C864" s="261" t="s">
        <v>1449</v>
      </c>
      <c r="D864" s="262" t="s">
        <v>1450</v>
      </c>
      <c r="E864" s="261" t="s">
        <v>1451</v>
      </c>
      <c r="F864" s="349" t="s">
        <v>589</v>
      </c>
      <c r="G864" s="250">
        <v>45000</v>
      </c>
      <c r="H864" s="250">
        <v>45000</v>
      </c>
      <c r="I864" s="277">
        <v>1</v>
      </c>
      <c r="J864" s="250">
        <v>38250</v>
      </c>
      <c r="K864" s="250">
        <v>0</v>
      </c>
      <c r="L864" s="250">
        <v>6750</v>
      </c>
      <c r="M864" s="250">
        <v>0</v>
      </c>
      <c r="N864" s="250">
        <v>0</v>
      </c>
      <c r="O864" s="25"/>
      <c r="P864" s="252" t="e">
        <f>YEAR(#REF!)</f>
        <v>#REF!</v>
      </c>
      <c r="Q8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4" s="252">
        <f>YEAR(O864)</f>
        <v>1900</v>
      </c>
      <c r="S864" s="252" t="str">
        <f>IF(MONTH(O864)=1,"JANVIER",IF(MONTH(O864)=2,"FEVRIER",IF(MONTH(O864)=3,"MARS",IF(MONTH(O864)=4,"AVRIL",IF(MONTH(O864)=5,"MAI",IF(MONTH(O864)=6,"JUIN",IF(MONTH(O864)=7,"JUILLET",IF(MONTH(O864)=8,"AOUT",IF(MONTH(O864)=9,"SEPTEMBRE",IF(MONTH(O864)=10,"OCTOBRE",IF(MONTH(4)=11,"NOVEMBRE",IF(MONTH(#REF!)=12,"DECEMBRE"))))))))))))</f>
        <v>JANVIER</v>
      </c>
      <c r="T864" s="252" t="e">
        <f>YEAR(#REF!)</f>
        <v>#REF!</v>
      </c>
      <c r="U8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4" s="292" t="s">
        <v>27</v>
      </c>
      <c r="W864" s="292" t="s">
        <v>27</v>
      </c>
      <c r="X864" s="343"/>
      <c r="Y864" s="514"/>
      <c r="Z864" s="190"/>
      <c r="AA864" s="190"/>
      <c r="GA864" s="68"/>
    </row>
    <row r="865" spans="1:183" s="67" customFormat="1" ht="62.15" customHeight="1" x14ac:dyDescent="0.35">
      <c r="A865" s="67" t="s">
        <v>2495</v>
      </c>
      <c r="B865" s="255" t="s">
        <v>1452</v>
      </c>
      <c r="C865" s="261" t="s">
        <v>1449</v>
      </c>
      <c r="D865" s="262" t="s">
        <v>1450</v>
      </c>
      <c r="E865" s="261" t="s">
        <v>1451</v>
      </c>
      <c r="F865" s="25" t="s">
        <v>1455</v>
      </c>
      <c r="G865" s="15">
        <v>39000</v>
      </c>
      <c r="H865" s="250">
        <v>39000</v>
      </c>
      <c r="I865" s="277">
        <v>1</v>
      </c>
      <c r="J865" s="15">
        <v>33150</v>
      </c>
      <c r="K865" s="250">
        <v>0</v>
      </c>
      <c r="L865" s="250">
        <v>5850</v>
      </c>
      <c r="M865" s="250">
        <v>0</v>
      </c>
      <c r="N865" s="250">
        <v>0</v>
      </c>
      <c r="O865" s="11">
        <v>42425</v>
      </c>
      <c r="P865" s="252" t="e">
        <f>YEAR(#REF!)</f>
        <v>#REF!</v>
      </c>
      <c r="Q8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5" s="252">
        <f>YEAR(O865)</f>
        <v>2016</v>
      </c>
      <c r="S865" s="252" t="str">
        <f>IF(MONTH(O865)=1,"JANVIER",IF(MONTH(O865)=2,"FEVRIER",IF(MONTH(O865)=3,"MARS",IF(MONTH(O865)=4,"AVRIL",IF(MONTH(O865)=5,"MAI",IF(MONTH(O865)=6,"JUIN",IF(MONTH(O865)=7,"JUILLET",IF(MONTH(O865)=8,"AOUT",IF(MONTH(O865)=9,"SEPTEMBRE",IF(MONTH(O865)=10,"OCTOBRE",IF(MONTH(4)=11,"NOVEMBRE",IF(MONTH(#REF!)=12,"DECEMBRE"))))))))))))</f>
        <v>FEVRIER</v>
      </c>
      <c r="T865" s="252" t="e">
        <f>YEAR(#REF!)</f>
        <v>#REF!</v>
      </c>
      <c r="U8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5" s="292" t="s">
        <v>27</v>
      </c>
      <c r="W865" s="292" t="s">
        <v>27</v>
      </c>
      <c r="X865" s="343"/>
      <c r="Y865" s="514"/>
      <c r="Z865" s="190"/>
      <c r="AA865" s="190"/>
      <c r="GA865" s="68"/>
    </row>
    <row r="866" spans="1:183" s="67" customFormat="1" ht="65.400000000000006" customHeight="1" x14ac:dyDescent="0.35">
      <c r="A866" s="67" t="s">
        <v>2495</v>
      </c>
      <c r="B866" s="255" t="s">
        <v>1452</v>
      </c>
      <c r="C866" s="261" t="s">
        <v>1449</v>
      </c>
      <c r="D866" s="262" t="s">
        <v>1450</v>
      </c>
      <c r="E866" s="261" t="s">
        <v>1451</v>
      </c>
      <c r="F866" s="349" t="s">
        <v>902</v>
      </c>
      <c r="G866" s="250">
        <v>39000</v>
      </c>
      <c r="H866" s="250">
        <v>39000</v>
      </c>
      <c r="I866" s="277">
        <v>1</v>
      </c>
      <c r="J866" s="250">
        <v>33150</v>
      </c>
      <c r="K866" s="250">
        <v>0</v>
      </c>
      <c r="L866" s="250">
        <v>5850</v>
      </c>
      <c r="M866" s="250">
        <v>0</v>
      </c>
      <c r="N866" s="250">
        <v>0</v>
      </c>
      <c r="O866" s="25"/>
      <c r="P866" s="252" t="e">
        <f>YEAR(#REF!)</f>
        <v>#REF!</v>
      </c>
      <c r="Q8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6" s="252">
        <f>YEAR(O866)</f>
        <v>1900</v>
      </c>
      <c r="S866" s="252" t="str">
        <f>IF(MONTH(O866)=1,"JANVIER",IF(MONTH(O866)=2,"FEVRIER",IF(MONTH(O866)=3,"MARS",IF(MONTH(O866)=4,"AVRIL",IF(MONTH(O866)=5,"MAI",IF(MONTH(O866)=6,"JUIN",IF(MONTH(O866)=7,"JUILLET",IF(MONTH(O866)=8,"AOUT",IF(MONTH(O866)=9,"SEPTEMBRE",IF(MONTH(O866)=10,"OCTOBRE",IF(MONTH(4)=11,"NOVEMBRE",IF(MONTH(#REF!)=12,"DECEMBRE"))))))))))))</f>
        <v>JANVIER</v>
      </c>
      <c r="T866" s="252" t="e">
        <f>YEAR(#REF!)</f>
        <v>#REF!</v>
      </c>
      <c r="U8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6" s="292" t="s">
        <v>27</v>
      </c>
      <c r="W866" s="292" t="s">
        <v>27</v>
      </c>
      <c r="X866" s="25"/>
      <c r="Y866" s="433"/>
      <c r="Z866" s="190"/>
      <c r="AA866" s="190"/>
      <c r="GA866" s="68"/>
    </row>
    <row r="867" spans="1:183" s="67" customFormat="1" ht="59.15" customHeight="1" x14ac:dyDescent="0.35">
      <c r="A867" s="67" t="s">
        <v>2495</v>
      </c>
      <c r="B867" s="255" t="s">
        <v>1452</v>
      </c>
      <c r="C867" s="261" t="s">
        <v>1449</v>
      </c>
      <c r="D867" s="262" t="s">
        <v>1450</v>
      </c>
      <c r="E867" s="261" t="s">
        <v>1451</v>
      </c>
      <c r="F867" s="25" t="s">
        <v>1456</v>
      </c>
      <c r="G867" s="250">
        <v>39000</v>
      </c>
      <c r="H867" s="250">
        <v>39000</v>
      </c>
      <c r="I867" s="277">
        <v>1</v>
      </c>
      <c r="J867" s="250">
        <v>33150</v>
      </c>
      <c r="K867" s="250">
        <v>0</v>
      </c>
      <c r="L867" s="250">
        <v>5850</v>
      </c>
      <c r="M867" s="250">
        <v>0</v>
      </c>
      <c r="N867" s="250">
        <v>0</v>
      </c>
      <c r="O867" s="11">
        <v>42425</v>
      </c>
      <c r="P867" s="252" t="e">
        <f>YEAR(#REF!)</f>
        <v>#REF!</v>
      </c>
      <c r="Q8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7" s="252">
        <f>YEAR(O867)</f>
        <v>2016</v>
      </c>
      <c r="S867" s="252" t="str">
        <f>IF(MONTH(O867)=1,"JANVIER",IF(MONTH(O867)=2,"FEVRIER",IF(MONTH(O867)=3,"MARS",IF(MONTH(O867)=4,"AVRIL",IF(MONTH(O867)=5,"MAI",IF(MONTH(O867)=6,"JUIN",IF(MONTH(O867)=7,"JUILLET",IF(MONTH(O867)=8,"AOUT",IF(MONTH(O867)=9,"SEPTEMBRE",IF(MONTH(O867)=10,"OCTOBRE",IF(MONTH(4)=11,"NOVEMBRE",IF(MONTH(#REF!)=12,"DECEMBRE"))))))))))))</f>
        <v>FEVRIER</v>
      </c>
      <c r="T867" s="252" t="e">
        <f>YEAR(#REF!)</f>
        <v>#REF!</v>
      </c>
      <c r="U8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7" s="292" t="s">
        <v>27</v>
      </c>
      <c r="W867" s="292" t="s">
        <v>27</v>
      </c>
      <c r="X867" s="25"/>
      <c r="Y867" s="433"/>
      <c r="Z867" s="190"/>
      <c r="AA867" s="190"/>
      <c r="GA867" s="68"/>
    </row>
    <row r="868" spans="1:183" s="67" customFormat="1" ht="61.5" customHeight="1" x14ac:dyDescent="0.35">
      <c r="A868" s="67" t="s">
        <v>2495</v>
      </c>
      <c r="B868" s="255" t="s">
        <v>1452</v>
      </c>
      <c r="C868" s="261" t="s">
        <v>1449</v>
      </c>
      <c r="D868" s="262" t="s">
        <v>1450</v>
      </c>
      <c r="E868" s="261" t="s">
        <v>1451</v>
      </c>
      <c r="F868" s="349" t="s">
        <v>1457</v>
      </c>
      <c r="G868" s="250">
        <v>45000</v>
      </c>
      <c r="H868" s="250">
        <v>45000</v>
      </c>
      <c r="I868" s="277">
        <v>1</v>
      </c>
      <c r="J868" s="250">
        <v>38250</v>
      </c>
      <c r="K868" s="250">
        <v>0</v>
      </c>
      <c r="L868" s="250">
        <v>6750</v>
      </c>
      <c r="M868" s="250">
        <v>0</v>
      </c>
      <c r="N868" s="250">
        <v>0</v>
      </c>
      <c r="O868" s="25"/>
      <c r="P868" s="252" t="e">
        <f>YEAR(#REF!)</f>
        <v>#REF!</v>
      </c>
      <c r="Q8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8" s="252">
        <f>YEAR(O868)</f>
        <v>1900</v>
      </c>
      <c r="S868" s="252" t="str">
        <f>IF(MONTH(O868)=1,"JANVIER",IF(MONTH(O868)=2,"FEVRIER",IF(MONTH(O868)=3,"MARS",IF(MONTH(O868)=4,"AVRIL",IF(MONTH(O868)=5,"MAI",IF(MONTH(O868)=6,"JUIN",IF(MONTH(O868)=7,"JUILLET",IF(MONTH(O868)=8,"AOUT",IF(MONTH(O868)=9,"SEPTEMBRE",IF(MONTH(O868)=10,"OCTOBRE",IF(MONTH(4)=11,"NOVEMBRE",IF(MONTH(#REF!)=12,"DECEMBRE"))))))))))))</f>
        <v>JANVIER</v>
      </c>
      <c r="T868" s="252" t="e">
        <f>YEAR(#REF!)</f>
        <v>#REF!</v>
      </c>
      <c r="U8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8" s="292" t="s">
        <v>27</v>
      </c>
      <c r="W868" s="292" t="s">
        <v>27</v>
      </c>
      <c r="X868" s="25"/>
      <c r="Y868" s="514"/>
      <c r="Z868" s="190"/>
      <c r="AA868" s="190"/>
      <c r="GA868" s="68"/>
    </row>
    <row r="869" spans="1:183" s="67" customFormat="1" ht="63" customHeight="1" x14ac:dyDescent="0.35">
      <c r="A869" s="67" t="s">
        <v>2495</v>
      </c>
      <c r="B869" s="255" t="s">
        <v>1452</v>
      </c>
      <c r="C869" s="261" t="s">
        <v>1449</v>
      </c>
      <c r="D869" s="262" t="s">
        <v>1450</v>
      </c>
      <c r="E869" s="261" t="s">
        <v>1451</v>
      </c>
      <c r="F869" s="349" t="s">
        <v>1458</v>
      </c>
      <c r="G869" s="250">
        <v>36000</v>
      </c>
      <c r="H869" s="250">
        <v>36000</v>
      </c>
      <c r="I869" s="277">
        <v>1</v>
      </c>
      <c r="J869" s="250">
        <v>30600</v>
      </c>
      <c r="K869" s="250">
        <v>0</v>
      </c>
      <c r="L869" s="250">
        <v>5400</v>
      </c>
      <c r="M869" s="250">
        <v>0</v>
      </c>
      <c r="N869" s="250">
        <v>0</v>
      </c>
      <c r="O869" s="25"/>
      <c r="P869" s="252" t="e">
        <f>YEAR(#REF!)</f>
        <v>#REF!</v>
      </c>
      <c r="Q8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69" s="252">
        <f>YEAR(O869)</f>
        <v>1900</v>
      </c>
      <c r="S869" s="252" t="str">
        <f>IF(MONTH(O869)=1,"JANVIER",IF(MONTH(O869)=2,"FEVRIER",IF(MONTH(O869)=3,"MARS",IF(MONTH(O869)=4,"AVRIL",IF(MONTH(O869)=5,"MAI",IF(MONTH(O869)=6,"JUIN",IF(MONTH(O869)=7,"JUILLET",IF(MONTH(O869)=8,"AOUT",IF(MONTH(O869)=9,"SEPTEMBRE",IF(MONTH(O869)=10,"OCTOBRE",IF(MONTH(4)=11,"NOVEMBRE",IF(MONTH(#REF!)=12,"DECEMBRE"))))))))))))</f>
        <v>JANVIER</v>
      </c>
      <c r="T869" s="252" t="e">
        <f>YEAR(#REF!)</f>
        <v>#REF!</v>
      </c>
      <c r="U8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69" s="292" t="s">
        <v>27</v>
      </c>
      <c r="W869" s="292" t="s">
        <v>27</v>
      </c>
      <c r="X869" s="343"/>
      <c r="Y869" s="514"/>
      <c r="Z869" s="190"/>
      <c r="AA869" s="190"/>
      <c r="GA869" s="68"/>
    </row>
    <row r="870" spans="1:183" s="67" customFormat="1" ht="60.65" customHeight="1" x14ac:dyDescent="0.35">
      <c r="A870" s="67" t="s">
        <v>2495</v>
      </c>
      <c r="B870" s="255" t="s">
        <v>1452</v>
      </c>
      <c r="C870" s="261" t="s">
        <v>1449</v>
      </c>
      <c r="D870" s="262" t="s">
        <v>1450</v>
      </c>
      <c r="E870" s="261" t="s">
        <v>1451</v>
      </c>
      <c r="F870" s="349" t="s">
        <v>1459</v>
      </c>
      <c r="G870" s="250">
        <v>42000</v>
      </c>
      <c r="H870" s="250">
        <v>42000</v>
      </c>
      <c r="I870" s="277">
        <v>1</v>
      </c>
      <c r="J870" s="250">
        <v>35700</v>
      </c>
      <c r="K870" s="250">
        <v>0</v>
      </c>
      <c r="L870" s="250">
        <v>6300</v>
      </c>
      <c r="M870" s="250">
        <v>0</v>
      </c>
      <c r="N870" s="250">
        <v>0</v>
      </c>
      <c r="O870" s="11">
        <v>42425</v>
      </c>
      <c r="P870" s="252" t="e">
        <f>YEAR(#REF!)</f>
        <v>#REF!</v>
      </c>
      <c r="Q8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0" s="252">
        <f>YEAR(O870)</f>
        <v>2016</v>
      </c>
      <c r="S870" s="252" t="str">
        <f>IF(MONTH(O870)=1,"JANVIER",IF(MONTH(O870)=2,"FEVRIER",IF(MONTH(O870)=3,"MARS",IF(MONTH(O870)=4,"AVRIL",IF(MONTH(O870)=5,"MAI",IF(MONTH(O870)=6,"JUIN",IF(MONTH(O870)=7,"JUILLET",IF(MONTH(O870)=8,"AOUT",IF(MONTH(O870)=9,"SEPTEMBRE",IF(MONTH(O870)=10,"OCTOBRE",IF(MONTH(4)=11,"NOVEMBRE",IF(MONTH(#REF!)=12,"DECEMBRE"))))))))))))</f>
        <v>FEVRIER</v>
      </c>
      <c r="T870" s="252" t="e">
        <f>YEAR(#REF!)</f>
        <v>#REF!</v>
      </c>
      <c r="U8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0" s="317" t="s">
        <v>27</v>
      </c>
      <c r="W870" s="317" t="s">
        <v>27</v>
      </c>
      <c r="X870" s="343"/>
      <c r="Y870" s="514"/>
      <c r="Z870" s="190"/>
      <c r="AA870" s="190"/>
      <c r="GA870" s="68"/>
    </row>
    <row r="871" spans="1:183" s="67" customFormat="1" ht="68.400000000000006" customHeight="1" x14ac:dyDescent="0.35">
      <c r="A871" s="67" t="s">
        <v>2495</v>
      </c>
      <c r="B871" s="255" t="s">
        <v>1452</v>
      </c>
      <c r="C871" s="261" t="s">
        <v>1449</v>
      </c>
      <c r="D871" s="262" t="s">
        <v>1450</v>
      </c>
      <c r="E871" s="261" t="s">
        <v>1451</v>
      </c>
      <c r="F871" s="51" t="s">
        <v>1460</v>
      </c>
      <c r="G871" s="250">
        <v>45000</v>
      </c>
      <c r="H871" s="250">
        <v>45000</v>
      </c>
      <c r="I871" s="277">
        <v>1</v>
      </c>
      <c r="J871" s="250">
        <v>38250</v>
      </c>
      <c r="K871" s="250">
        <v>6750</v>
      </c>
      <c r="L871" s="250">
        <v>0</v>
      </c>
      <c r="M871" s="250">
        <v>0</v>
      </c>
      <c r="N871" s="250">
        <v>0</v>
      </c>
      <c r="O871" s="11">
        <v>43165</v>
      </c>
      <c r="P871" s="252" t="e">
        <f>YEAR(#REF!)</f>
        <v>#REF!</v>
      </c>
      <c r="Q8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1" s="252">
        <f>YEAR(O871)</f>
        <v>2018</v>
      </c>
      <c r="S871" s="252" t="str">
        <f>IF(MONTH(O871)=1,"JANVIER",IF(MONTH(O871)=2,"FEVRIER",IF(MONTH(O871)=3,"MARS",IF(MONTH(O871)=4,"AVRIL",IF(MONTH(O871)=5,"MAI",IF(MONTH(O871)=6,"JUIN",IF(MONTH(O871)=7,"JUILLET",IF(MONTH(O871)=8,"AOUT",IF(MONTH(O871)=9,"SEPTEMBRE",IF(MONTH(O871)=10,"OCTOBRE",IF(MONTH(4)=11,"NOVEMBRE",IF(MONTH(#REF!)=12,"DECEMBRE"))))))))))))</f>
        <v>MARS</v>
      </c>
      <c r="T871" s="252" t="e">
        <f>YEAR(#REF!)</f>
        <v>#REF!</v>
      </c>
      <c r="U8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1" s="292" t="s">
        <v>27</v>
      </c>
      <c r="W871" s="292" t="s">
        <v>27</v>
      </c>
      <c r="X871" s="343"/>
      <c r="Y871" s="514"/>
      <c r="Z871" s="190"/>
      <c r="AA871" s="190"/>
      <c r="GA871" s="68"/>
    </row>
    <row r="872" spans="1:183" s="67" customFormat="1" ht="60.65" customHeight="1" x14ac:dyDescent="0.35">
      <c r="A872" s="67" t="s">
        <v>2495</v>
      </c>
      <c r="B872" s="255" t="s">
        <v>1452</v>
      </c>
      <c r="C872" s="261" t="s">
        <v>1449</v>
      </c>
      <c r="D872" s="262" t="s">
        <v>1450</v>
      </c>
      <c r="E872" s="261" t="s">
        <v>1451</v>
      </c>
      <c r="F872" s="51" t="s">
        <v>669</v>
      </c>
      <c r="G872" s="250">
        <v>22500</v>
      </c>
      <c r="H872" s="250">
        <v>22500</v>
      </c>
      <c r="I872" s="277">
        <v>1</v>
      </c>
      <c r="J872" s="250">
        <v>19125</v>
      </c>
      <c r="K872" s="250">
        <v>0</v>
      </c>
      <c r="L872" s="250">
        <v>3375</v>
      </c>
      <c r="M872" s="250">
        <v>0</v>
      </c>
      <c r="N872" s="250">
        <v>0</v>
      </c>
      <c r="O872" s="11">
        <v>43223</v>
      </c>
      <c r="P872" s="252" t="e">
        <f>YEAR(#REF!)</f>
        <v>#REF!</v>
      </c>
      <c r="Q8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2" s="252">
        <f>YEAR(O872)</f>
        <v>2018</v>
      </c>
      <c r="S872" s="252" t="str">
        <f>IF(MONTH(O872)=1,"JANVIER",IF(MONTH(O872)=2,"FEVRIER",IF(MONTH(O872)=3,"MARS",IF(MONTH(O872)=4,"AVRIL",IF(MONTH(O872)=5,"MAI",IF(MONTH(O872)=6,"JUIN",IF(MONTH(O872)=7,"JUILLET",IF(MONTH(O872)=8,"AOUT",IF(MONTH(O872)=9,"SEPTEMBRE",IF(MONTH(O872)=10,"OCTOBRE",IF(MONTH(4)=11,"NOVEMBRE",IF(MONTH(#REF!)=12,"DECEMBRE"))))))))))))</f>
        <v>MAI</v>
      </c>
      <c r="T872" s="252" t="e">
        <f>YEAR(#REF!)</f>
        <v>#REF!</v>
      </c>
      <c r="U8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2" s="292" t="s">
        <v>27</v>
      </c>
      <c r="W872" s="292" t="s">
        <v>27</v>
      </c>
      <c r="X872" s="343"/>
      <c r="Y872" s="514"/>
      <c r="Z872" s="190"/>
      <c r="AA872" s="190"/>
      <c r="GA872" s="68"/>
    </row>
    <row r="873" spans="1:183" s="67" customFormat="1" ht="59.4" customHeight="1" x14ac:dyDescent="0.35">
      <c r="A873" s="67" t="s">
        <v>2495</v>
      </c>
      <c r="B873" s="255" t="s">
        <v>1452</v>
      </c>
      <c r="C873" s="261" t="s">
        <v>1449</v>
      </c>
      <c r="D873" s="262" t="s">
        <v>1450</v>
      </c>
      <c r="E873" s="261" t="s">
        <v>1451</v>
      </c>
      <c r="F873" s="51" t="s">
        <v>1461</v>
      </c>
      <c r="G873" s="250">
        <v>36000</v>
      </c>
      <c r="H873" s="250">
        <v>36000</v>
      </c>
      <c r="I873" s="277">
        <v>1</v>
      </c>
      <c r="J873" s="250">
        <v>30600</v>
      </c>
      <c r="K873" s="250">
        <v>0</v>
      </c>
      <c r="L873" s="250">
        <v>5400</v>
      </c>
      <c r="M873" s="250">
        <v>0</v>
      </c>
      <c r="N873" s="250">
        <v>0</v>
      </c>
      <c r="O873" s="25"/>
      <c r="P873" s="252" t="e">
        <f>YEAR(#REF!)</f>
        <v>#REF!</v>
      </c>
      <c r="Q8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3" s="252">
        <f>YEAR(O873)</f>
        <v>1900</v>
      </c>
      <c r="S873" s="252" t="str">
        <f>IF(MONTH(O873)=1,"JANVIER",IF(MONTH(O873)=2,"FEVRIER",IF(MONTH(O873)=3,"MARS",IF(MONTH(O873)=4,"AVRIL",IF(MONTH(O873)=5,"MAI",IF(MONTH(O873)=6,"JUIN",IF(MONTH(O873)=7,"JUILLET",IF(MONTH(O873)=8,"AOUT",IF(MONTH(O873)=9,"SEPTEMBRE",IF(MONTH(O873)=10,"OCTOBRE",IF(MONTH(4)=11,"NOVEMBRE",IF(MONTH(#REF!)=12,"DECEMBRE"))))))))))))</f>
        <v>JANVIER</v>
      </c>
      <c r="T873" s="252" t="e">
        <f>YEAR(#REF!)</f>
        <v>#REF!</v>
      </c>
      <c r="U8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3" s="292" t="s">
        <v>27</v>
      </c>
      <c r="W873" s="292" t="s">
        <v>27</v>
      </c>
      <c r="X873" s="343"/>
      <c r="Y873" s="514"/>
      <c r="Z873" s="190"/>
      <c r="AA873" s="190"/>
      <c r="GA873" s="68"/>
    </row>
    <row r="874" spans="1:183" s="67" customFormat="1" ht="65.400000000000006" customHeight="1" x14ac:dyDescent="0.35">
      <c r="A874" s="67" t="s">
        <v>2495</v>
      </c>
      <c r="B874" s="255" t="s">
        <v>1452</v>
      </c>
      <c r="C874" s="261" t="s">
        <v>1449</v>
      </c>
      <c r="D874" s="262" t="s">
        <v>1450</v>
      </c>
      <c r="E874" s="261" t="s">
        <v>1451</v>
      </c>
      <c r="F874" s="12" t="s">
        <v>936</v>
      </c>
      <c r="G874" s="15">
        <v>45000</v>
      </c>
      <c r="H874" s="250">
        <v>45000</v>
      </c>
      <c r="I874" s="277">
        <v>1</v>
      </c>
      <c r="J874" s="15">
        <v>38250</v>
      </c>
      <c r="K874" s="15">
        <v>0</v>
      </c>
      <c r="L874" s="15">
        <v>6750</v>
      </c>
      <c r="M874" s="15">
        <v>0</v>
      </c>
      <c r="N874" s="15">
        <v>0</v>
      </c>
      <c r="O874" s="11">
        <v>43255</v>
      </c>
      <c r="P874" s="252" t="e">
        <f>YEAR(#REF!)</f>
        <v>#REF!</v>
      </c>
      <c r="Q8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4" s="252">
        <f>YEAR(O874)</f>
        <v>2018</v>
      </c>
      <c r="S874" s="252" t="str">
        <f>IF(MONTH(O874)=1,"JANVIER",IF(MONTH(O874)=2,"FEVRIER",IF(MONTH(O874)=3,"MARS",IF(MONTH(O874)=4,"AVRIL",IF(MONTH(O874)=5,"MAI",IF(MONTH(O874)=6,"JUIN",IF(MONTH(O874)=7,"JUILLET",IF(MONTH(O874)=8,"AOUT",IF(MONTH(O874)=9,"SEPTEMBRE",IF(MONTH(O874)=10,"OCTOBRE",IF(MONTH(4)=11,"NOVEMBRE",IF(MONTH(#REF!)=12,"DECEMBRE"))))))))))))</f>
        <v>JUIN</v>
      </c>
      <c r="T874" s="252" t="e">
        <f>YEAR(#REF!)</f>
        <v>#REF!</v>
      </c>
      <c r="U8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4" s="292" t="s">
        <v>27</v>
      </c>
      <c r="W874" s="292" t="s">
        <v>27</v>
      </c>
      <c r="X874" s="25"/>
      <c r="Y874" s="514"/>
      <c r="Z874" s="190"/>
      <c r="AA874" s="190"/>
      <c r="GA874" s="68"/>
    </row>
    <row r="875" spans="1:183" s="67" customFormat="1" ht="59.15" customHeight="1" x14ac:dyDescent="0.35">
      <c r="A875" s="67" t="s">
        <v>2495</v>
      </c>
      <c r="B875" s="255" t="s">
        <v>1452</v>
      </c>
      <c r="C875" s="261" t="s">
        <v>1449</v>
      </c>
      <c r="D875" s="262" t="s">
        <v>1450</v>
      </c>
      <c r="E875" s="261" t="s">
        <v>1451</v>
      </c>
      <c r="F875" s="13" t="s">
        <v>1462</v>
      </c>
      <c r="G875" s="264">
        <v>45000</v>
      </c>
      <c r="H875" s="15">
        <v>45000</v>
      </c>
      <c r="I875" s="277">
        <v>1</v>
      </c>
      <c r="J875" s="264">
        <v>38250</v>
      </c>
      <c r="K875" s="264">
        <v>0</v>
      </c>
      <c r="L875" s="264">
        <v>6750</v>
      </c>
      <c r="M875" s="250">
        <v>0</v>
      </c>
      <c r="N875" s="250">
        <v>0</v>
      </c>
      <c r="O875" s="11">
        <v>43402</v>
      </c>
      <c r="P875" s="252" t="e">
        <f>YEAR(#REF!)</f>
        <v>#REF!</v>
      </c>
      <c r="Q8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5" s="252">
        <f>YEAR(O875)</f>
        <v>2018</v>
      </c>
      <c r="S875" s="252" t="str">
        <f>IF(MONTH(O875)=1,"JANVIER",IF(MONTH(O875)=2,"FEVRIER",IF(MONTH(O875)=3,"MARS",IF(MONTH(O875)=4,"AVRIL",IF(MONTH(O875)=5,"MAI",IF(MONTH(O875)=6,"JUIN",IF(MONTH(O875)=7,"JUILLET",IF(MONTH(O875)=8,"AOUT",IF(MONTH(O875)=9,"SEPTEMBRE",IF(MONTH(O875)=10,"OCTOBRE",IF(MONTH(4)=11,"NOVEMBRE",IF(MONTH(#REF!)=12,"DECEMBRE"))))))))))))</f>
        <v>OCTOBRE</v>
      </c>
      <c r="T875" s="252" t="e">
        <f>YEAR(#REF!)</f>
        <v>#REF!</v>
      </c>
      <c r="U8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5" s="292" t="s">
        <v>27</v>
      </c>
      <c r="W875" s="292" t="s">
        <v>27</v>
      </c>
      <c r="X875" s="25"/>
      <c r="Y875" s="514"/>
      <c r="Z875" s="190"/>
      <c r="AA875" s="190"/>
      <c r="GA875" s="68"/>
    </row>
    <row r="876" spans="1:183" s="67" customFormat="1" ht="64.5" customHeight="1" x14ac:dyDescent="0.35">
      <c r="A876" s="67" t="s">
        <v>2495</v>
      </c>
      <c r="B876" s="255" t="s">
        <v>1452</v>
      </c>
      <c r="C876" s="261" t="s">
        <v>1449</v>
      </c>
      <c r="D876" s="262" t="s">
        <v>1450</v>
      </c>
      <c r="E876" s="261" t="s">
        <v>1451</v>
      </c>
      <c r="F876" s="12" t="s">
        <v>942</v>
      </c>
      <c r="G876" s="15">
        <v>45000</v>
      </c>
      <c r="H876" s="250">
        <v>45000</v>
      </c>
      <c r="I876" s="277">
        <v>1</v>
      </c>
      <c r="J876" s="15">
        <v>38250</v>
      </c>
      <c r="K876" s="15">
        <v>0</v>
      </c>
      <c r="L876" s="15">
        <v>6750</v>
      </c>
      <c r="M876" s="15">
        <v>0</v>
      </c>
      <c r="N876" s="15">
        <v>0</v>
      </c>
      <c r="O876" s="11">
        <v>43284</v>
      </c>
      <c r="P876" s="252" t="e">
        <f>YEAR(#REF!)</f>
        <v>#REF!</v>
      </c>
      <c r="Q8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6" s="252">
        <f>YEAR(O876)</f>
        <v>2018</v>
      </c>
      <c r="S876" s="252" t="str">
        <f>IF(MONTH(O876)=1,"JANVIER",IF(MONTH(O876)=2,"FEVRIER",IF(MONTH(O876)=3,"MARS",IF(MONTH(O876)=4,"AVRIL",IF(MONTH(O876)=5,"MAI",IF(MONTH(O876)=6,"JUIN",IF(MONTH(O876)=7,"JUILLET",IF(MONTH(O876)=8,"AOUT",IF(MONTH(O876)=9,"SEPTEMBRE",IF(MONTH(O876)=10,"OCTOBRE",IF(MONTH(4)=11,"NOVEMBRE",IF(MONTH(#REF!)=12,"DECEMBRE"))))))))))))</f>
        <v>JUILLET</v>
      </c>
      <c r="T876" s="252" t="e">
        <f>YEAR(#REF!)</f>
        <v>#REF!</v>
      </c>
      <c r="U87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6" s="292" t="s">
        <v>27</v>
      </c>
      <c r="W876" s="292" t="s">
        <v>27</v>
      </c>
      <c r="X876" s="25"/>
      <c r="Y876" s="514"/>
      <c r="Z876" s="190"/>
      <c r="AA876" s="190"/>
      <c r="GA876" s="68"/>
    </row>
    <row r="877" spans="1:183" s="67" customFormat="1" ht="54.65" customHeight="1" x14ac:dyDescent="0.35">
      <c r="A877" s="67" t="s">
        <v>2495</v>
      </c>
      <c r="B877" s="255" t="s">
        <v>1452</v>
      </c>
      <c r="C877" s="261" t="s">
        <v>1449</v>
      </c>
      <c r="D877" s="262" t="s">
        <v>1450</v>
      </c>
      <c r="E877" s="261" t="s">
        <v>1451</v>
      </c>
      <c r="F877" s="12" t="s">
        <v>1463</v>
      </c>
      <c r="G877" s="365">
        <v>45000</v>
      </c>
      <c r="H877" s="250">
        <v>45000</v>
      </c>
      <c r="I877" s="277">
        <v>1</v>
      </c>
      <c r="J877" s="250">
        <v>38250</v>
      </c>
      <c r="K877" s="250">
        <v>0</v>
      </c>
      <c r="L877" s="250">
        <v>6750</v>
      </c>
      <c r="M877" s="250">
        <v>0</v>
      </c>
      <c r="N877" s="250">
        <v>0</v>
      </c>
      <c r="O877" s="11">
        <v>43402</v>
      </c>
      <c r="P877" s="252" t="e">
        <f>YEAR(#REF!)</f>
        <v>#REF!</v>
      </c>
      <c r="Q8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7" s="252">
        <f>YEAR(O877)</f>
        <v>2018</v>
      </c>
      <c r="S877" s="252" t="str">
        <f>IF(MONTH(O877)=1,"JANVIER",IF(MONTH(O877)=2,"FEVRIER",IF(MONTH(O877)=3,"MARS",IF(MONTH(O877)=4,"AVRIL",IF(MONTH(O877)=5,"MAI",IF(MONTH(O877)=6,"JUIN",IF(MONTH(O877)=7,"JUILLET",IF(MONTH(O877)=8,"AOUT",IF(MONTH(O877)=9,"SEPTEMBRE",IF(MONTH(O877)=10,"OCTOBRE",IF(MONTH(4)=11,"NOVEMBRE",IF(MONTH(#REF!)=12,"DECEMBRE"))))))))))))</f>
        <v>OCTOBRE</v>
      </c>
      <c r="T877" s="252" t="e">
        <f>YEAR(#REF!)</f>
        <v>#REF!</v>
      </c>
      <c r="U8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7" s="292" t="s">
        <v>27</v>
      </c>
      <c r="W877" s="292" t="s">
        <v>27</v>
      </c>
      <c r="X877" s="25"/>
      <c r="Y877" s="514"/>
      <c r="Z877" s="190"/>
      <c r="AA877" s="190"/>
      <c r="GA877" s="68"/>
    </row>
    <row r="878" spans="1:183" s="67" customFormat="1" ht="62.4" customHeight="1" x14ac:dyDescent="0.35">
      <c r="A878" s="67" t="s">
        <v>2495</v>
      </c>
      <c r="B878" s="255" t="s">
        <v>1452</v>
      </c>
      <c r="C878" s="261" t="s">
        <v>1449</v>
      </c>
      <c r="D878" s="262" t="s">
        <v>1450</v>
      </c>
      <c r="E878" s="261" t="s">
        <v>1451</v>
      </c>
      <c r="F878" s="13" t="s">
        <v>938</v>
      </c>
      <c r="G878" s="264">
        <v>22500</v>
      </c>
      <c r="H878" s="15">
        <v>22500</v>
      </c>
      <c r="I878" s="277">
        <v>1</v>
      </c>
      <c r="J878" s="264">
        <v>19125</v>
      </c>
      <c r="K878" s="264">
        <v>0</v>
      </c>
      <c r="L878" s="264">
        <v>3375</v>
      </c>
      <c r="M878" s="250">
        <v>0</v>
      </c>
      <c r="N878" s="250">
        <v>0</v>
      </c>
      <c r="O878" s="11">
        <v>43374</v>
      </c>
      <c r="P878" s="252" t="e">
        <f>YEAR(#REF!)</f>
        <v>#REF!</v>
      </c>
      <c r="Q8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8" s="252">
        <f>YEAR(O878)</f>
        <v>2018</v>
      </c>
      <c r="S878" s="252" t="str">
        <f>IF(MONTH(O878)=1,"JANVIER",IF(MONTH(O878)=2,"FEVRIER",IF(MONTH(O878)=3,"MARS",IF(MONTH(O878)=4,"AVRIL",IF(MONTH(O878)=5,"MAI",IF(MONTH(O878)=6,"JUIN",IF(MONTH(O878)=7,"JUILLET",IF(MONTH(O878)=8,"AOUT",IF(MONTH(O878)=9,"SEPTEMBRE",IF(MONTH(O878)=10,"OCTOBRE",IF(MONTH(4)=11,"NOVEMBRE",IF(MONTH(#REF!)=12,"DECEMBRE"))))))))))))</f>
        <v>OCTOBRE</v>
      </c>
      <c r="T878" s="252" t="e">
        <f>YEAR(#REF!)</f>
        <v>#REF!</v>
      </c>
      <c r="U8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8" s="292" t="s">
        <v>27</v>
      </c>
      <c r="W878" s="292" t="s">
        <v>27</v>
      </c>
      <c r="X878" s="25"/>
      <c r="Y878" s="514"/>
      <c r="Z878" s="190"/>
      <c r="AA878" s="190"/>
      <c r="GA878" s="68"/>
    </row>
    <row r="879" spans="1:183" s="67" customFormat="1" ht="57" customHeight="1" x14ac:dyDescent="0.35">
      <c r="A879" s="67" t="s">
        <v>2495</v>
      </c>
      <c r="B879" s="255" t="s">
        <v>1452</v>
      </c>
      <c r="C879" s="261" t="s">
        <v>1449</v>
      </c>
      <c r="D879" s="262" t="s">
        <v>1450</v>
      </c>
      <c r="E879" s="261" t="s">
        <v>1451</v>
      </c>
      <c r="F879" s="12" t="s">
        <v>1464</v>
      </c>
      <c r="G879" s="15">
        <v>48000</v>
      </c>
      <c r="H879" s="250">
        <v>48000</v>
      </c>
      <c r="I879" s="277">
        <v>1</v>
      </c>
      <c r="J879" s="15">
        <v>40800</v>
      </c>
      <c r="K879" s="15">
        <v>0</v>
      </c>
      <c r="L879" s="15">
        <v>7200</v>
      </c>
      <c r="M879" s="15">
        <v>0</v>
      </c>
      <c r="N879" s="15">
        <v>0</v>
      </c>
      <c r="O879" s="11">
        <v>43284</v>
      </c>
      <c r="P879" s="252" t="e">
        <f>YEAR(#REF!)</f>
        <v>#REF!</v>
      </c>
      <c r="Q8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79" s="252">
        <f>YEAR(O879)</f>
        <v>2018</v>
      </c>
      <c r="S879" s="252" t="str">
        <f>IF(MONTH(O879)=1,"JANVIER",IF(MONTH(O879)=2,"FEVRIER",IF(MONTH(O879)=3,"MARS",IF(MONTH(O879)=4,"AVRIL",IF(MONTH(O879)=5,"MAI",IF(MONTH(O879)=6,"JUIN",IF(MONTH(O879)=7,"JUILLET",IF(MONTH(O879)=8,"AOUT",IF(MONTH(O879)=9,"SEPTEMBRE",IF(MONTH(O879)=10,"OCTOBRE",IF(MONTH(4)=11,"NOVEMBRE",IF(MONTH(#REF!)=12,"DECEMBRE"))))))))))))</f>
        <v>JUILLET</v>
      </c>
      <c r="T879" s="252" t="e">
        <f>YEAR(#REF!)</f>
        <v>#REF!</v>
      </c>
      <c r="U8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79" s="292" t="s">
        <v>27</v>
      </c>
      <c r="W879" s="292" t="s">
        <v>27</v>
      </c>
      <c r="X879" s="25"/>
      <c r="Y879" s="514"/>
      <c r="Z879" s="190"/>
      <c r="AA879" s="190"/>
      <c r="GA879" s="68"/>
    </row>
    <row r="880" spans="1:183" s="67" customFormat="1" ht="57.9" customHeight="1" x14ac:dyDescent="0.35">
      <c r="A880" s="67" t="s">
        <v>2495</v>
      </c>
      <c r="B880" s="255" t="s">
        <v>1452</v>
      </c>
      <c r="C880" s="261" t="s">
        <v>1449</v>
      </c>
      <c r="D880" s="262" t="s">
        <v>1450</v>
      </c>
      <c r="E880" s="261" t="s">
        <v>1451</v>
      </c>
      <c r="F880" s="12" t="s">
        <v>1465</v>
      </c>
      <c r="G880" s="15">
        <v>48000</v>
      </c>
      <c r="H880" s="250">
        <v>48000</v>
      </c>
      <c r="I880" s="277">
        <v>1</v>
      </c>
      <c r="J880" s="15">
        <v>40800</v>
      </c>
      <c r="K880" s="15">
        <v>0</v>
      </c>
      <c r="L880" s="15">
        <v>7200</v>
      </c>
      <c r="M880" s="15">
        <v>0</v>
      </c>
      <c r="N880" s="15">
        <v>0</v>
      </c>
      <c r="O880" s="11">
        <v>43223</v>
      </c>
      <c r="P880" s="252" t="e">
        <f>YEAR(#REF!)</f>
        <v>#REF!</v>
      </c>
      <c r="Q8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0" s="252">
        <f>YEAR(O880)</f>
        <v>2018</v>
      </c>
      <c r="S880" s="252" t="str">
        <f>IF(MONTH(O880)=1,"JANVIER",IF(MONTH(O880)=2,"FEVRIER",IF(MONTH(O880)=3,"MARS",IF(MONTH(O880)=4,"AVRIL",IF(MONTH(O880)=5,"MAI",IF(MONTH(O880)=6,"JUIN",IF(MONTH(O880)=7,"JUILLET",IF(MONTH(O880)=8,"AOUT",IF(MONTH(O880)=9,"SEPTEMBRE",IF(MONTH(O880)=10,"OCTOBRE",IF(MONTH(4)=11,"NOVEMBRE",IF(MONTH(#REF!)=12,"DECEMBRE"))))))))))))</f>
        <v>MAI</v>
      </c>
      <c r="T880" s="252" t="e">
        <f>YEAR(#REF!)</f>
        <v>#REF!</v>
      </c>
      <c r="U8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0" s="292" t="s">
        <v>27</v>
      </c>
      <c r="W880" s="292" t="s">
        <v>27</v>
      </c>
      <c r="X880" s="25"/>
      <c r="Y880" s="514"/>
      <c r="Z880" s="190"/>
      <c r="AA880" s="190"/>
      <c r="GA880" s="68"/>
    </row>
    <row r="881" spans="1:183" s="67" customFormat="1" ht="59.15" customHeight="1" x14ac:dyDescent="0.35">
      <c r="A881" s="67" t="s">
        <v>2495</v>
      </c>
      <c r="B881" s="255" t="s">
        <v>1452</v>
      </c>
      <c r="C881" s="261" t="s">
        <v>1449</v>
      </c>
      <c r="D881" s="262" t="s">
        <v>1450</v>
      </c>
      <c r="E881" s="261" t="s">
        <v>1451</v>
      </c>
      <c r="F881" s="349" t="s">
        <v>1466</v>
      </c>
      <c r="G881" s="250">
        <v>39000</v>
      </c>
      <c r="H881" s="250">
        <v>39000</v>
      </c>
      <c r="I881" s="277">
        <v>1</v>
      </c>
      <c r="J881" s="250">
        <v>33150</v>
      </c>
      <c r="K881" s="250">
        <v>0</v>
      </c>
      <c r="L881" s="250">
        <v>5850</v>
      </c>
      <c r="M881" s="250">
        <v>0</v>
      </c>
      <c r="N881" s="250">
        <v>0</v>
      </c>
      <c r="O881" s="11">
        <v>43137</v>
      </c>
      <c r="P881" s="252" t="e">
        <f>YEAR(#REF!)</f>
        <v>#REF!</v>
      </c>
      <c r="Q8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1" s="252">
        <f>YEAR(O881)</f>
        <v>2018</v>
      </c>
      <c r="S881" s="252" t="str">
        <f>IF(MONTH(O881)=1,"JANVIER",IF(MONTH(O881)=2,"FEVRIER",IF(MONTH(O881)=3,"MARS",IF(MONTH(O881)=4,"AVRIL",IF(MONTH(O881)=5,"MAI",IF(MONTH(O881)=6,"JUIN",IF(MONTH(O881)=7,"JUILLET",IF(MONTH(O881)=8,"AOUT",IF(MONTH(O881)=9,"SEPTEMBRE",IF(MONTH(O881)=10,"OCTOBRE",IF(MONTH(4)=11,"NOVEMBRE",IF(MONTH(#REF!)=12,"DECEMBRE"))))))))))))</f>
        <v>FEVRIER</v>
      </c>
      <c r="T881" s="252" t="e">
        <f>YEAR(#REF!)</f>
        <v>#REF!</v>
      </c>
      <c r="U8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1" s="292" t="s">
        <v>27</v>
      </c>
      <c r="W881" s="292" t="s">
        <v>27</v>
      </c>
      <c r="X881" s="343"/>
      <c r="Y881" s="514"/>
      <c r="Z881" s="190"/>
      <c r="AA881" s="190"/>
      <c r="GA881" s="68"/>
    </row>
    <row r="882" spans="1:183" s="67" customFormat="1" ht="57.65" customHeight="1" x14ac:dyDescent="0.35">
      <c r="A882" s="67" t="s">
        <v>2495</v>
      </c>
      <c r="B882" s="255" t="s">
        <v>1452</v>
      </c>
      <c r="C882" s="261" t="s">
        <v>1449</v>
      </c>
      <c r="D882" s="262" t="s">
        <v>1450</v>
      </c>
      <c r="E882" s="261" t="s">
        <v>1451</v>
      </c>
      <c r="F882" s="51" t="s">
        <v>961</v>
      </c>
      <c r="G882" s="37">
        <v>39000</v>
      </c>
      <c r="H882" s="37">
        <f>SUM(J882+K882+L882+M882+N882)</f>
        <v>39000</v>
      </c>
      <c r="I882" s="277">
        <v>1</v>
      </c>
      <c r="J882" s="37">
        <v>33150</v>
      </c>
      <c r="K882" s="37">
        <v>0</v>
      </c>
      <c r="L882" s="37">
        <v>5850</v>
      </c>
      <c r="M882" s="264">
        <v>0</v>
      </c>
      <c r="N882" s="264">
        <v>0</v>
      </c>
      <c r="O882" s="39">
        <v>43797</v>
      </c>
      <c r="P882" s="252" t="e">
        <f>YEAR(#REF!)</f>
        <v>#REF!</v>
      </c>
      <c r="Q8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2" s="252">
        <f>YEAR(O882)</f>
        <v>2019</v>
      </c>
      <c r="S882" s="252" t="e">
        <f>IF(MONTH(O882)=1,"JANVIER",IF(MONTH(O882)=2,"FEVRIER",IF(MONTH(O882)=3,"MARS",IF(MONTH(O882)=4,"AVRIL",IF(MONTH(O882)=5,"MAI",IF(MONTH(O882)=6,"JUIN",IF(MONTH(O882)=7,"JUILLET",IF(MONTH(O882)=8,"AOUT",IF(MONTH(O882)=9,"SEPTEMBRE",IF(MONTH(O882)=10,"OCTOBRE",IF(MONTH(4)=11,"NOVEMBRE",IF(MONTH(#REF!)=12,"DECEMBRE"))))))))))))</f>
        <v>#REF!</v>
      </c>
      <c r="T882" s="252" t="e">
        <f>YEAR(#REF!)</f>
        <v>#REF!</v>
      </c>
      <c r="U8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2" s="292" t="s">
        <v>27</v>
      </c>
      <c r="W882" s="292" t="s">
        <v>27</v>
      </c>
      <c r="X882" s="333"/>
      <c r="Y882" s="68"/>
      <c r="Z882" s="190"/>
      <c r="AA882" s="190"/>
      <c r="GA882" s="68"/>
    </row>
    <row r="883" spans="1:183" s="67" customFormat="1" ht="48.65" customHeight="1" x14ac:dyDescent="0.35">
      <c r="A883" s="67" t="s">
        <v>2495</v>
      </c>
      <c r="B883" s="255" t="s">
        <v>1452</v>
      </c>
      <c r="C883" s="261" t="s">
        <v>1449</v>
      </c>
      <c r="D883" s="262" t="s">
        <v>1450</v>
      </c>
      <c r="E883" s="261" t="s">
        <v>1451</v>
      </c>
      <c r="F883" s="12" t="s">
        <v>727</v>
      </c>
      <c r="G883" s="15">
        <v>45000</v>
      </c>
      <c r="H883" s="250">
        <v>45000</v>
      </c>
      <c r="I883" s="277">
        <v>1</v>
      </c>
      <c r="J883" s="15">
        <v>38250</v>
      </c>
      <c r="K883" s="15">
        <v>0</v>
      </c>
      <c r="L883" s="15">
        <v>6750</v>
      </c>
      <c r="M883" s="15">
        <v>0</v>
      </c>
      <c r="N883" s="15">
        <v>0</v>
      </c>
      <c r="O883" s="11">
        <v>43312</v>
      </c>
      <c r="P883" s="252" t="e">
        <f>YEAR(#REF!)</f>
        <v>#REF!</v>
      </c>
      <c r="Q8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3" s="252">
        <f>YEAR(O883)</f>
        <v>2018</v>
      </c>
      <c r="S883" s="252" t="str">
        <f>IF(MONTH(O883)=1,"JANVIER",IF(MONTH(O883)=2,"FEVRIER",IF(MONTH(O883)=3,"MARS",IF(MONTH(O883)=4,"AVRIL",IF(MONTH(O883)=5,"MAI",IF(MONTH(O883)=6,"JUIN",IF(MONTH(O883)=7,"JUILLET",IF(MONTH(O883)=8,"AOUT",IF(MONTH(O883)=9,"SEPTEMBRE",IF(MONTH(O883)=10,"OCTOBRE",IF(MONTH(4)=11,"NOVEMBRE",IF(MONTH(#REF!)=12,"DECEMBRE"))))))))))))</f>
        <v>JUILLET</v>
      </c>
      <c r="T883" s="252" t="e">
        <f>YEAR(#REF!)</f>
        <v>#REF!</v>
      </c>
      <c r="U8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3" s="292" t="s">
        <v>27</v>
      </c>
      <c r="W883" s="292" t="s">
        <v>27</v>
      </c>
      <c r="X883" s="25"/>
      <c r="Y883" s="165"/>
      <c r="Z883" s="190"/>
      <c r="AA883" s="190"/>
      <c r="GA883" s="68"/>
    </row>
    <row r="884" spans="1:183" s="67" customFormat="1" ht="65.150000000000006" customHeight="1" x14ac:dyDescent="0.35">
      <c r="A884" s="67" t="s">
        <v>2495</v>
      </c>
      <c r="B884" s="255" t="s">
        <v>1452</v>
      </c>
      <c r="C884" s="261" t="s">
        <v>1449</v>
      </c>
      <c r="D884" s="262" t="s">
        <v>1450</v>
      </c>
      <c r="E884" s="261" t="s">
        <v>1451</v>
      </c>
      <c r="F884" s="13" t="s">
        <v>1264</v>
      </c>
      <c r="G884" s="264">
        <v>45000</v>
      </c>
      <c r="H884" s="15">
        <v>45000</v>
      </c>
      <c r="I884" s="277">
        <v>1</v>
      </c>
      <c r="J884" s="264">
        <v>38250</v>
      </c>
      <c r="K884" s="264">
        <v>0</v>
      </c>
      <c r="L884" s="264">
        <v>6750</v>
      </c>
      <c r="M884" s="250">
        <v>0</v>
      </c>
      <c r="N884" s="250">
        <v>0</v>
      </c>
      <c r="O884" s="11">
        <v>43402</v>
      </c>
      <c r="P884" s="252" t="e">
        <f>YEAR(#REF!)</f>
        <v>#REF!</v>
      </c>
      <c r="Q8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4" s="252">
        <f>YEAR(O884)</f>
        <v>2018</v>
      </c>
      <c r="S884" s="252" t="str">
        <f>IF(MONTH(O884)=1,"JANVIER",IF(MONTH(O884)=2,"FEVRIER",IF(MONTH(O884)=3,"MARS",IF(MONTH(O884)=4,"AVRIL",IF(MONTH(O884)=5,"MAI",IF(MONTH(O884)=6,"JUIN",IF(MONTH(O884)=7,"JUILLET",IF(MONTH(O884)=8,"AOUT",IF(MONTH(O884)=9,"SEPTEMBRE",IF(MONTH(O884)=10,"OCTOBRE",IF(MONTH(4)=11,"NOVEMBRE",IF(MONTH(#REF!)=12,"DECEMBRE"))))))))))))</f>
        <v>OCTOBRE</v>
      </c>
      <c r="T884" s="252" t="e">
        <f>YEAR(#REF!)</f>
        <v>#REF!</v>
      </c>
      <c r="U8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4" s="292" t="s">
        <v>27</v>
      </c>
      <c r="W884" s="292" t="s">
        <v>27</v>
      </c>
      <c r="X884" s="25"/>
      <c r="Y884" s="165"/>
      <c r="Z884" s="190"/>
      <c r="AA884" s="190"/>
      <c r="GA884" s="68"/>
    </row>
    <row r="885" spans="1:183" s="67" customFormat="1" ht="52.5" customHeight="1" x14ac:dyDescent="0.35">
      <c r="A885" s="67" t="s">
        <v>2495</v>
      </c>
      <c r="B885" s="255" t="s">
        <v>1452</v>
      </c>
      <c r="C885" s="261" t="s">
        <v>1449</v>
      </c>
      <c r="D885" s="262" t="s">
        <v>1450</v>
      </c>
      <c r="E885" s="261" t="s">
        <v>1451</v>
      </c>
      <c r="F885" s="12" t="s">
        <v>999</v>
      </c>
      <c r="G885" s="365">
        <v>33000</v>
      </c>
      <c r="H885" s="250">
        <v>33000</v>
      </c>
      <c r="I885" s="277">
        <v>1</v>
      </c>
      <c r="J885" s="250">
        <v>28050</v>
      </c>
      <c r="K885" s="250">
        <v>0</v>
      </c>
      <c r="L885" s="250">
        <v>4950</v>
      </c>
      <c r="M885" s="250">
        <v>0</v>
      </c>
      <c r="N885" s="250">
        <v>0</v>
      </c>
      <c r="O885" s="11">
        <v>43402</v>
      </c>
      <c r="P885" s="252" t="e">
        <f>YEAR(#REF!)</f>
        <v>#REF!</v>
      </c>
      <c r="Q8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5" s="252">
        <f>YEAR(O885)</f>
        <v>2018</v>
      </c>
      <c r="S885" s="252" t="str">
        <f>IF(MONTH(O885)=1,"JANVIER",IF(MONTH(O885)=2,"FEVRIER",IF(MONTH(O885)=3,"MARS",IF(MONTH(O885)=4,"AVRIL",IF(MONTH(O885)=5,"MAI",IF(MONTH(O885)=6,"JUIN",IF(MONTH(O885)=7,"JUILLET",IF(MONTH(O885)=8,"AOUT",IF(MONTH(O885)=9,"SEPTEMBRE",IF(MONTH(O885)=10,"OCTOBRE",IF(MONTH(4)=11,"NOVEMBRE",IF(MONTH(#REF!)=12,"DECEMBRE"))))))))))))</f>
        <v>OCTOBRE</v>
      </c>
      <c r="T885" s="252" t="e">
        <f>YEAR(#REF!)</f>
        <v>#REF!</v>
      </c>
      <c r="U8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5" s="292" t="s">
        <v>27</v>
      </c>
      <c r="W885" s="292" t="s">
        <v>27</v>
      </c>
      <c r="X885" s="25"/>
      <c r="Y885" s="165"/>
      <c r="Z885" s="190"/>
      <c r="AA885" s="190"/>
      <c r="GA885" s="68"/>
    </row>
    <row r="886" spans="1:183" s="67" customFormat="1" ht="48.65" customHeight="1" x14ac:dyDescent="0.35">
      <c r="A886" s="67" t="s">
        <v>2495</v>
      </c>
      <c r="B886" s="255" t="s">
        <v>1452</v>
      </c>
      <c r="C886" s="261" t="s">
        <v>1449</v>
      </c>
      <c r="D886" s="262" t="s">
        <v>1450</v>
      </c>
      <c r="E886" s="261" t="s">
        <v>1451</v>
      </c>
      <c r="F886" s="12" t="s">
        <v>775</v>
      </c>
      <c r="G886" s="250">
        <v>45000</v>
      </c>
      <c r="H886" s="250">
        <f>J886+K886+L886+M886+N886</f>
        <v>45000</v>
      </c>
      <c r="I886" s="277">
        <f>(J886+K886+L886+M886)/H886</f>
        <v>1</v>
      </c>
      <c r="J886" s="250">
        <v>38250</v>
      </c>
      <c r="K886" s="250">
        <v>0</v>
      </c>
      <c r="L886" s="250">
        <v>6750</v>
      </c>
      <c r="M886" s="250">
        <v>0</v>
      </c>
      <c r="N886" s="250">
        <v>0</v>
      </c>
      <c r="O886" s="39">
        <v>43742</v>
      </c>
      <c r="P886" s="252" t="e">
        <f>YEAR(#REF!)</f>
        <v>#REF!</v>
      </c>
      <c r="Q8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6" s="252">
        <f>YEAR(O886)</f>
        <v>2019</v>
      </c>
      <c r="S886" s="252" t="str">
        <f>IF(MONTH(O886)=1,"JANVIER",IF(MONTH(O886)=2,"FEVRIER",IF(MONTH(O886)=3,"MARS",IF(MONTH(O886)=4,"AVRIL",IF(MONTH(O886)=5,"MAI",IF(MONTH(O886)=6,"JUIN",IF(MONTH(O886)=7,"JUILLET",IF(MONTH(O886)=8,"AOUT",IF(MONTH(O886)=9,"SEPTEMBRE",IF(MONTH(O886)=10,"OCTOBRE",IF(MONTH(4)=11,"NOVEMBRE",IF(MONTH(#REF!)=12,"DECEMBRE"))))))))))))</f>
        <v>OCTOBRE</v>
      </c>
      <c r="T886" s="252" t="e">
        <f>YEAR(#REF!)</f>
        <v>#REF!</v>
      </c>
      <c r="U8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6" s="292" t="s">
        <v>27</v>
      </c>
      <c r="W886" s="292" t="s">
        <v>27</v>
      </c>
      <c r="X886" s="333"/>
      <c r="Y886" s="68"/>
      <c r="Z886" s="190"/>
      <c r="AA886" s="190"/>
      <c r="GA886" s="68"/>
    </row>
    <row r="887" spans="1:183" s="215" customFormat="1" ht="60.65" customHeight="1" x14ac:dyDescent="0.35">
      <c r="A887" s="67" t="s">
        <v>2495</v>
      </c>
      <c r="B887" s="255" t="s">
        <v>1452</v>
      </c>
      <c r="C887" s="261" t="s">
        <v>1449</v>
      </c>
      <c r="D887" s="262" t="s">
        <v>1450</v>
      </c>
      <c r="E887" s="261" t="s">
        <v>1451</v>
      </c>
      <c r="F887" s="12" t="s">
        <v>1467</v>
      </c>
      <c r="G887" s="250">
        <v>45000</v>
      </c>
      <c r="H887" s="250">
        <f>J887+K887+L887+M887+N887</f>
        <v>39000</v>
      </c>
      <c r="I887" s="277">
        <f>(J887+K887+L887+M887)/H887</f>
        <v>1</v>
      </c>
      <c r="J887" s="250">
        <v>33150</v>
      </c>
      <c r="K887" s="250">
        <v>0</v>
      </c>
      <c r="L887" s="250">
        <v>5850</v>
      </c>
      <c r="M887" s="250">
        <v>0</v>
      </c>
      <c r="N887" s="250">
        <v>0</v>
      </c>
      <c r="O887" s="39">
        <v>43742</v>
      </c>
      <c r="P887" s="252" t="e">
        <f>YEAR(#REF!)</f>
        <v>#REF!</v>
      </c>
      <c r="Q8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7" s="252">
        <f>YEAR(O887)</f>
        <v>2019</v>
      </c>
      <c r="S887" s="252" t="str">
        <f>IF(MONTH(O887)=1,"JANVIER",IF(MONTH(O887)=2,"FEVRIER",IF(MONTH(O887)=3,"MARS",IF(MONTH(O887)=4,"AVRIL",IF(MONTH(O887)=5,"MAI",IF(MONTH(O887)=6,"JUIN",IF(MONTH(O887)=7,"JUILLET",IF(MONTH(O887)=8,"AOUT",IF(MONTH(O887)=9,"SEPTEMBRE",IF(MONTH(O887)=10,"OCTOBRE",IF(MONTH(4)=11,"NOVEMBRE",IF(MONTH(#REF!)=12,"DECEMBRE"))))))))))))</f>
        <v>OCTOBRE</v>
      </c>
      <c r="T887" s="252" t="e">
        <f>YEAR(#REF!)</f>
        <v>#REF!</v>
      </c>
      <c r="U8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7" s="292" t="s">
        <v>27</v>
      </c>
      <c r="W887" s="292" t="s">
        <v>27</v>
      </c>
      <c r="X887" s="333"/>
      <c r="Y887" s="68"/>
      <c r="Z887" s="271"/>
      <c r="AA887" s="271"/>
      <c r="GA887" s="204"/>
    </row>
    <row r="888" spans="1:183" s="215" customFormat="1" ht="62.4" customHeight="1" x14ac:dyDescent="0.35">
      <c r="A888" s="67" t="s">
        <v>2495</v>
      </c>
      <c r="B888" s="255" t="s">
        <v>1452</v>
      </c>
      <c r="C888" s="261" t="s">
        <v>1449</v>
      </c>
      <c r="D888" s="262" t="s">
        <v>1450</v>
      </c>
      <c r="E888" s="261" t="s">
        <v>1451</v>
      </c>
      <c r="F888" s="12" t="s">
        <v>1004</v>
      </c>
      <c r="G888" s="250">
        <v>50000</v>
      </c>
      <c r="H888" s="250">
        <f>J888+K888+L888+M888+N888</f>
        <v>50000</v>
      </c>
      <c r="I888" s="277">
        <f>(J888+K888+L888+M888)/H888</f>
        <v>1</v>
      </c>
      <c r="J888" s="250">
        <v>42500</v>
      </c>
      <c r="K888" s="250">
        <v>0</v>
      </c>
      <c r="L888" s="250">
        <v>7500</v>
      </c>
      <c r="M888" s="250">
        <v>0</v>
      </c>
      <c r="N888" s="250">
        <v>0</v>
      </c>
      <c r="O888" s="39">
        <v>43742</v>
      </c>
      <c r="P888" s="252" t="e">
        <f>YEAR(#REF!)</f>
        <v>#REF!</v>
      </c>
      <c r="Q8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8" s="252">
        <f>YEAR(O888)</f>
        <v>2019</v>
      </c>
      <c r="S888" s="252" t="str">
        <f>IF(MONTH(O888)=1,"JANVIER",IF(MONTH(O888)=2,"FEVRIER",IF(MONTH(O888)=3,"MARS",IF(MONTH(O888)=4,"AVRIL",IF(MONTH(O888)=5,"MAI",IF(MONTH(O888)=6,"JUIN",IF(MONTH(O888)=7,"JUILLET",IF(MONTH(O888)=8,"AOUT",IF(MONTH(O888)=9,"SEPTEMBRE",IF(MONTH(O888)=10,"OCTOBRE",IF(MONTH(4)=11,"NOVEMBRE",IF(MONTH(#REF!)=12,"DECEMBRE"))))))))))))</f>
        <v>OCTOBRE</v>
      </c>
      <c r="T888" s="252" t="e">
        <f>YEAR(#REF!)</f>
        <v>#REF!</v>
      </c>
      <c r="U8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8" s="292" t="s">
        <v>27</v>
      </c>
      <c r="W888" s="292" t="s">
        <v>27</v>
      </c>
      <c r="X888" s="333"/>
      <c r="Y888" s="68"/>
      <c r="Z888" s="271"/>
      <c r="AA888" s="271"/>
      <c r="GA888" s="204"/>
    </row>
    <row r="889" spans="1:183" s="234" customFormat="1" ht="58.5" customHeight="1" x14ac:dyDescent="0.35">
      <c r="A889" s="67" t="s">
        <v>2495</v>
      </c>
      <c r="B889" s="255" t="s">
        <v>1452</v>
      </c>
      <c r="C889" s="261" t="s">
        <v>1449</v>
      </c>
      <c r="D889" s="262" t="s">
        <v>1450</v>
      </c>
      <c r="E889" s="261" t="s">
        <v>1451</v>
      </c>
      <c r="F889" s="12" t="s">
        <v>784</v>
      </c>
      <c r="G889" s="365">
        <v>48000</v>
      </c>
      <c r="H889" s="250">
        <v>48000</v>
      </c>
      <c r="I889" s="277">
        <v>1</v>
      </c>
      <c r="J889" s="250">
        <v>40800</v>
      </c>
      <c r="K889" s="250">
        <v>0</v>
      </c>
      <c r="L889" s="250">
        <v>7200</v>
      </c>
      <c r="M889" s="250">
        <v>0</v>
      </c>
      <c r="N889" s="250">
        <v>0</v>
      </c>
      <c r="O889" s="11">
        <v>43488</v>
      </c>
      <c r="P889" s="252" t="e">
        <f>YEAR(#REF!)</f>
        <v>#REF!</v>
      </c>
      <c r="Q8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89" s="252">
        <f>YEAR(O889)</f>
        <v>2019</v>
      </c>
      <c r="S889" s="252" t="str">
        <f>IF(MONTH(O889)=1,"JANVIER",IF(MONTH(O889)=2,"FEVRIER",IF(MONTH(O889)=3,"MARS",IF(MONTH(O889)=4,"AVRIL",IF(MONTH(O889)=5,"MAI",IF(MONTH(O889)=6,"JUIN",IF(MONTH(O889)=7,"JUILLET",IF(MONTH(O889)=8,"AOUT",IF(MONTH(O889)=9,"SEPTEMBRE",IF(MONTH(O889)=10,"OCTOBRE",IF(MONTH(4)=11,"NOVEMBRE",IF(MONTH(#REF!)=12,"DECEMBRE"))))))))))))</f>
        <v>JANVIER</v>
      </c>
      <c r="T889" s="252" t="e">
        <f>YEAR(#REF!)</f>
        <v>#REF!</v>
      </c>
      <c r="U8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89" s="292" t="s">
        <v>27</v>
      </c>
      <c r="W889" s="292" t="s">
        <v>27</v>
      </c>
      <c r="X889" s="25"/>
      <c r="Y889" s="165"/>
      <c r="Z889" s="271"/>
      <c r="AA889" s="271"/>
      <c r="GA889" s="451"/>
    </row>
    <row r="890" spans="1:183" s="214" customFormat="1" ht="64.5" customHeight="1" x14ac:dyDescent="0.35">
      <c r="A890" s="67" t="s">
        <v>2495</v>
      </c>
      <c r="B890" s="255" t="s">
        <v>1452</v>
      </c>
      <c r="C890" s="261" t="s">
        <v>1449</v>
      </c>
      <c r="D890" s="262" t="s">
        <v>1450</v>
      </c>
      <c r="E890" s="14" t="s">
        <v>1468</v>
      </c>
      <c r="F890" s="12" t="s">
        <v>1469</v>
      </c>
      <c r="G890" s="250">
        <v>50000</v>
      </c>
      <c r="H890" s="250">
        <f>J890+K890+L890+M890+N890</f>
        <v>50000</v>
      </c>
      <c r="I890" s="277">
        <f t="shared" ref="I890:I899" si="13">(J890+K890+L890+M890)/H890</f>
        <v>1</v>
      </c>
      <c r="J890" s="250">
        <v>42500</v>
      </c>
      <c r="K890" s="250">
        <v>0</v>
      </c>
      <c r="L890" s="250">
        <v>7500</v>
      </c>
      <c r="M890" s="250">
        <v>0</v>
      </c>
      <c r="N890" s="250">
        <v>0</v>
      </c>
      <c r="O890" s="39">
        <v>43742</v>
      </c>
      <c r="P890" s="252" t="e">
        <f>YEAR(#REF!)</f>
        <v>#REF!</v>
      </c>
      <c r="Q8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0" s="252">
        <f>YEAR(O890)</f>
        <v>2019</v>
      </c>
      <c r="S890" s="252" t="str">
        <f>IF(MONTH(O890)=1,"JANVIER",IF(MONTH(O890)=2,"FEVRIER",IF(MONTH(O890)=3,"MARS",IF(MONTH(O890)=4,"AVRIL",IF(MONTH(O890)=5,"MAI",IF(MONTH(O890)=6,"JUIN",IF(MONTH(O890)=7,"JUILLET",IF(MONTH(O890)=8,"AOUT",IF(MONTH(O890)=9,"SEPTEMBRE",IF(MONTH(O890)=10,"OCTOBRE",IF(MONTH(4)=11,"NOVEMBRE",IF(MONTH(#REF!)=12,"DECEMBRE"))))))))))))</f>
        <v>OCTOBRE</v>
      </c>
      <c r="T890" s="252" t="e">
        <f>YEAR(#REF!)</f>
        <v>#REF!</v>
      </c>
      <c r="U8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0" s="292" t="s">
        <v>27</v>
      </c>
      <c r="W890" s="292" t="s">
        <v>27</v>
      </c>
      <c r="X890" s="333"/>
      <c r="Y890" s="68"/>
      <c r="Z890" s="190"/>
      <c r="AA890" s="190"/>
      <c r="GA890" s="484"/>
    </row>
    <row r="891" spans="1:183" s="214" customFormat="1" ht="67.5" customHeight="1" x14ac:dyDescent="0.35">
      <c r="A891" s="67" t="s">
        <v>2495</v>
      </c>
      <c r="B891" s="255" t="s">
        <v>1452</v>
      </c>
      <c r="C891" s="261" t="s">
        <v>1449</v>
      </c>
      <c r="D891" s="262" t="s">
        <v>1450</v>
      </c>
      <c r="E891" s="287" t="s">
        <v>1468</v>
      </c>
      <c r="F891" s="51" t="s">
        <v>1014</v>
      </c>
      <c r="G891" s="37">
        <v>45000</v>
      </c>
      <c r="H891" s="37">
        <f>J891+K891+L891+M891+N891</f>
        <v>45000</v>
      </c>
      <c r="I891" s="93">
        <f t="shared" si="13"/>
        <v>1</v>
      </c>
      <c r="J891" s="37">
        <v>38250</v>
      </c>
      <c r="K891" s="37">
        <v>0</v>
      </c>
      <c r="L891" s="37">
        <v>6750</v>
      </c>
      <c r="M891" s="37">
        <v>0</v>
      </c>
      <c r="N891" s="37">
        <v>0</v>
      </c>
      <c r="O891" s="38">
        <v>43774</v>
      </c>
      <c r="P891" s="252" t="e">
        <f>YEAR(#REF!)</f>
        <v>#REF!</v>
      </c>
      <c r="Q8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1" s="252">
        <f>YEAR(O891)</f>
        <v>2019</v>
      </c>
      <c r="S891" s="252" t="str">
        <f>IF(MONTH(O891)=1,"JANVIER",IF(MONTH(O891)=2,"FEVRIER",IF(MONTH(O891)=3,"MARS",IF(MONTH(O891)=4,"AVRIL",IF(MONTH(O891)=5,"MAI",IF(MONTH(O891)=6,"JUIN",IF(MONTH(O891)=7,"JUILLET",IF(MONTH(O891)=8,"AOUT",IF(MONTH(O891)=9,"SEPTEMBRE",IF(MONTH(O891)=10,"OCTOBRE",IF(MONTH(O891)=11,"NOVEMBRE",IF(MONTH(#REF!)=12,"DECEMBRE"))))))))))))</f>
        <v>NOVEMBRE</v>
      </c>
      <c r="T891" s="252" t="e">
        <f>YEAR(#REF!)</f>
        <v>#REF!</v>
      </c>
      <c r="U8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1" s="292" t="s">
        <v>27</v>
      </c>
      <c r="W891" s="292" t="s">
        <v>27</v>
      </c>
      <c r="X891" s="333"/>
      <c r="Y891" s="68"/>
      <c r="Z891" s="190"/>
      <c r="AA891" s="190"/>
      <c r="GA891" s="484"/>
    </row>
    <row r="892" spans="1:183" s="214" customFormat="1" ht="66.900000000000006" customHeight="1" x14ac:dyDescent="0.35">
      <c r="A892" s="67" t="s">
        <v>2495</v>
      </c>
      <c r="B892" s="255" t="s">
        <v>1452</v>
      </c>
      <c r="C892" s="261" t="s">
        <v>1449</v>
      </c>
      <c r="D892" s="262" t="s">
        <v>1450</v>
      </c>
      <c r="E892" s="287" t="s">
        <v>1451</v>
      </c>
      <c r="F892" s="51" t="s">
        <v>1470</v>
      </c>
      <c r="G892" s="290">
        <v>48000</v>
      </c>
      <c r="H892" s="290">
        <f>J892+K892+L892+M892+N892</f>
        <v>48000</v>
      </c>
      <c r="I892" s="93">
        <f t="shared" si="13"/>
        <v>1</v>
      </c>
      <c r="J892" s="290">
        <v>40800</v>
      </c>
      <c r="K892" s="290">
        <v>0</v>
      </c>
      <c r="L892" s="290">
        <v>7200</v>
      </c>
      <c r="M892" s="290">
        <v>0</v>
      </c>
      <c r="N892" s="290">
        <v>0</v>
      </c>
      <c r="O892" s="38">
        <v>43902</v>
      </c>
      <c r="P892" s="252" t="e">
        <f>YEAR(#REF!)</f>
        <v>#REF!</v>
      </c>
      <c r="Q8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2" s="252">
        <f>YEAR(O892)</f>
        <v>2020</v>
      </c>
      <c r="S892" s="252" t="str">
        <f>IF(MONTH(O892)=1,"JANVIER",IF(MONTH(O892)=2,"FEVRIER",IF(MONTH(O892)=3,"MARS",IF(MONTH(O892)=4,"AVRIL",IF(MONTH(O892)=5,"MAI",IF(MONTH(O892)=6,"JUIN",IF(MONTH(O892)=7,"JUILLET",IF(MONTH(O892)=8,"AOUT",IF(MONTH(O892)=9,"SEPTEMBRE",IF(MONTH(O892)=10,"OCTOBRE",IF(MONTH(4)=11,"NOVEMBRE",IF(MONTH(#REF!)=12,"DECEMBRE"))))))))))))</f>
        <v>MARS</v>
      </c>
      <c r="T892" s="252" t="e">
        <f>YEAR(#REF!)</f>
        <v>#REF!</v>
      </c>
      <c r="U8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2" s="292" t="s">
        <v>27</v>
      </c>
      <c r="W892" s="292" t="s">
        <v>27</v>
      </c>
      <c r="X892" s="334"/>
      <c r="Y892" s="68"/>
      <c r="Z892" s="190"/>
      <c r="AA892" s="190"/>
      <c r="GA892" s="484"/>
    </row>
    <row r="893" spans="1:183" s="214" customFormat="1" ht="81.650000000000006" customHeight="1" x14ac:dyDescent="0.35">
      <c r="A893" s="67" t="s">
        <v>2495</v>
      </c>
      <c r="B893" s="255" t="s">
        <v>1452</v>
      </c>
      <c r="C893" s="261" t="s">
        <v>1449</v>
      </c>
      <c r="D893" s="262" t="s">
        <v>1450</v>
      </c>
      <c r="E893" s="384" t="s">
        <v>1468</v>
      </c>
      <c r="F893" s="485" t="s">
        <v>1471</v>
      </c>
      <c r="G893" s="385">
        <v>45000</v>
      </c>
      <c r="H893" s="290">
        <f>J893+K893+L893+M893+N893</f>
        <v>45000</v>
      </c>
      <c r="I893" s="93">
        <f t="shared" si="13"/>
        <v>1</v>
      </c>
      <c r="J893" s="386">
        <v>38250</v>
      </c>
      <c r="K893" s="385">
        <v>0</v>
      </c>
      <c r="L893" s="386">
        <v>6750</v>
      </c>
      <c r="M893" s="386">
        <v>0</v>
      </c>
      <c r="N893" s="386">
        <v>0</v>
      </c>
      <c r="O893" s="38">
        <v>44159</v>
      </c>
      <c r="P893" s="252" t="e">
        <f>YEAR(#REF!)</f>
        <v>#REF!</v>
      </c>
      <c r="Q8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3" s="252">
        <f>YEAR(O893)</f>
        <v>2020</v>
      </c>
      <c r="S893" s="252" t="str">
        <f>IF(MONTH(O893)=1,"JANVIER",IF(MONTH(O893)=2,"FEVRIER",IF(MONTH(O893)=3,"MARS",IF(MONTH(O893)=4,"AVRIL",IF(MONTH(O893)=5,"MAI",IF(MONTH(O893)=6,"JUIN",IF(MONTH(O893)=7,"JUILLET",IF(MONTH(O893)=8,"AOUT",IF(MONTH(O893)=9,"SEPTEMBRE",IF(MONTH(O893)=10,"OCTOBRE",IF(MONTH(O891)=11,"NOVEMBRE",IF(MONTH(#REF!)=12,"DECEMBRE"))))))))))))</f>
        <v>NOVEMBRE</v>
      </c>
      <c r="T893" s="252" t="e">
        <f>YEAR(#REF!)</f>
        <v>#REF!</v>
      </c>
      <c r="U8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3" s="292" t="s">
        <v>27</v>
      </c>
      <c r="W893" s="292" t="s">
        <v>27</v>
      </c>
      <c r="X893" s="333"/>
      <c r="Y893" s="68"/>
      <c r="Z893" s="190"/>
      <c r="AA893" s="190"/>
      <c r="GA893" s="484"/>
    </row>
    <row r="894" spans="1:183" s="214" customFormat="1" ht="75" customHeight="1" x14ac:dyDescent="0.35">
      <c r="A894" s="67" t="s">
        <v>2495</v>
      </c>
      <c r="B894" s="255" t="s">
        <v>1452</v>
      </c>
      <c r="C894" s="261" t="s">
        <v>1449</v>
      </c>
      <c r="D894" s="262" t="s">
        <v>1450</v>
      </c>
      <c r="E894" s="14" t="s">
        <v>1468</v>
      </c>
      <c r="F894" s="12" t="s">
        <v>1472</v>
      </c>
      <c r="G894" s="402">
        <v>30000</v>
      </c>
      <c r="H894" s="15">
        <f>J894+K894+L894+M894+N894</f>
        <v>30000</v>
      </c>
      <c r="I894" s="265">
        <f t="shared" si="13"/>
        <v>1</v>
      </c>
      <c r="J894" s="403">
        <v>25500</v>
      </c>
      <c r="K894" s="402">
        <v>0</v>
      </c>
      <c r="L894" s="403">
        <v>4500</v>
      </c>
      <c r="M894" s="403">
        <v>0</v>
      </c>
      <c r="N894" s="403">
        <v>0</v>
      </c>
      <c r="O894" s="39">
        <v>44131</v>
      </c>
      <c r="P894" s="252" t="e">
        <f>YEAR(#REF!)</f>
        <v>#REF!</v>
      </c>
      <c r="Q8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4" s="252">
        <f>YEAR(O894)</f>
        <v>2020</v>
      </c>
      <c r="S894" s="252" t="str">
        <f>IF(MONTH(O894)=1,"JANVIER",IF(MONTH(O894)=2,"FEVRIER",IF(MONTH(O894)=3,"MARS",IF(MONTH(O894)=4,"AVRIL",IF(MONTH(O894)=5,"MAI",IF(MONTH(O894)=6,"JUIN",IF(MONTH(O894)=7,"JUILLET",IF(MONTH(O894)=8,"AOUT",IF(MONTH(O894)=9,"SEPTEMBRE",IF(MONTH(O894)=10,"OCTOBRE",IF(MONTH(4)=11,"NOVEMBRE",IF(MONTH(#REF!)=12,"DECEMBRE"))))))))))))</f>
        <v>OCTOBRE</v>
      </c>
      <c r="T894" s="252" t="e">
        <f>YEAR(#REF!)</f>
        <v>#REF!</v>
      </c>
      <c r="U8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4" s="292" t="s">
        <v>27</v>
      </c>
      <c r="W894" s="292" t="s">
        <v>27</v>
      </c>
      <c r="X894" s="330"/>
      <c r="Y894" s="204"/>
      <c r="Z894" s="190"/>
      <c r="AA894" s="190"/>
      <c r="GA894" s="484"/>
    </row>
    <row r="895" spans="1:183" s="214" customFormat="1" ht="63.9" customHeight="1" x14ac:dyDescent="0.35">
      <c r="A895" s="67" t="s">
        <v>2495</v>
      </c>
      <c r="B895" s="255" t="s">
        <v>1452</v>
      </c>
      <c r="C895" s="261" t="s">
        <v>1449</v>
      </c>
      <c r="D895" s="262" t="s">
        <v>1450</v>
      </c>
      <c r="E895" s="14" t="s">
        <v>1468</v>
      </c>
      <c r="F895" s="12" t="s">
        <v>1473</v>
      </c>
      <c r="G895" s="402">
        <v>30000</v>
      </c>
      <c r="H895" s="15">
        <f>J895+K895+L895+M895+N895</f>
        <v>30000</v>
      </c>
      <c r="I895" s="265">
        <f t="shared" si="13"/>
        <v>1</v>
      </c>
      <c r="J895" s="403">
        <v>25500</v>
      </c>
      <c r="K895" s="402">
        <v>0</v>
      </c>
      <c r="L895" s="403">
        <v>4500</v>
      </c>
      <c r="M895" s="403">
        <v>0</v>
      </c>
      <c r="N895" s="403">
        <v>0</v>
      </c>
      <c r="O895" s="39">
        <v>44131</v>
      </c>
      <c r="P895" s="252" t="e">
        <f>YEAR(#REF!)</f>
        <v>#REF!</v>
      </c>
      <c r="Q8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5" s="252">
        <f>YEAR(O895)</f>
        <v>2020</v>
      </c>
      <c r="S895" s="252" t="str">
        <f>IF(MONTH(O895)=1,"JANVIER",IF(MONTH(O895)=2,"FEVRIER",IF(MONTH(O895)=3,"MARS",IF(MONTH(O895)=4,"AVRIL",IF(MONTH(O895)=5,"MAI",IF(MONTH(O895)=6,"JUIN",IF(MONTH(O895)=7,"JUILLET",IF(MONTH(O895)=8,"AOUT",IF(MONTH(O895)=9,"SEPTEMBRE",IF(MONTH(O895)=10,"OCTOBRE",IF(MONTH(4)=11,"NOVEMBRE",IF(MONTH(#REF!)=12,"DECEMBRE"))))))))))))</f>
        <v>OCTOBRE</v>
      </c>
      <c r="T895" s="252" t="e">
        <f>YEAR(#REF!)</f>
        <v>#REF!</v>
      </c>
      <c r="U8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5" s="317" t="s">
        <v>27</v>
      </c>
      <c r="W895" s="317" t="s">
        <v>27</v>
      </c>
      <c r="X895" s="330"/>
      <c r="Y895" s="204"/>
      <c r="Z895" s="190"/>
      <c r="AA895" s="190"/>
      <c r="GA895" s="484"/>
    </row>
    <row r="896" spans="1:183" s="214" customFormat="1" ht="93.9" customHeight="1" x14ac:dyDescent="0.35">
      <c r="A896" s="67" t="s">
        <v>2495</v>
      </c>
      <c r="B896" s="282" t="s">
        <v>1452</v>
      </c>
      <c r="C896" s="14" t="s">
        <v>1449</v>
      </c>
      <c r="D896" s="256" t="s">
        <v>1450</v>
      </c>
      <c r="E896" s="14" t="s">
        <v>1474</v>
      </c>
      <c r="F896" s="12" t="s">
        <v>1475</v>
      </c>
      <c r="G896" s="15">
        <v>25500</v>
      </c>
      <c r="H896" s="264">
        <f>J896+K896+L896+M896+N896</f>
        <v>25500</v>
      </c>
      <c r="I896" s="265">
        <f t="shared" si="13"/>
        <v>1</v>
      </c>
      <c r="J896" s="15">
        <v>21675</v>
      </c>
      <c r="K896" s="15">
        <v>0</v>
      </c>
      <c r="L896" s="15">
        <v>3825</v>
      </c>
      <c r="M896" s="264">
        <v>0</v>
      </c>
      <c r="N896" s="15">
        <v>0</v>
      </c>
      <c r="O896" s="39">
        <v>44263</v>
      </c>
      <c r="P896" s="252" t="e">
        <f>YEAR(#REF!)</f>
        <v>#REF!</v>
      </c>
      <c r="Q8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6" s="252">
        <f>YEAR(O896)</f>
        <v>2021</v>
      </c>
      <c r="S896" s="252" t="str">
        <f>IF(MONTH(O896)=1,"JANVIER",IF(MONTH(O896)=2,"FEVRIER",IF(MONTH(O896)=3,"MARS",IF(MONTH(O896)=4,"AVRIL",IF(MONTH(O896)=5,"MAI",IF(MONTH(O896)=6,"JUIN",IF(MONTH(O896)=7,"JUILLET",IF(MONTH(O896)=8,"AOUT",IF(MONTH(O896)=9,"SEPTEMBRE",IF(MONTH(O896)=10,"OCTOBRE",IF(MONTH(4)=11,"NOVEMBRE",IF(MONTH(#REF!)=12,"DECEMBRE"))))))))))))</f>
        <v>MARS</v>
      </c>
      <c r="T896" s="252" t="e">
        <f>YEAR(#REF!)</f>
        <v>#REF!</v>
      </c>
      <c r="U8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6" s="292" t="s">
        <v>27</v>
      </c>
      <c r="W896" s="292" t="s">
        <v>27</v>
      </c>
      <c r="X896" s="330"/>
      <c r="Y896" s="204"/>
      <c r="Z896" s="190"/>
      <c r="AA896" s="190"/>
      <c r="GA896" s="484"/>
    </row>
    <row r="897" spans="1:183" s="214" customFormat="1" ht="101.15" customHeight="1" x14ac:dyDescent="0.35">
      <c r="A897" s="67" t="s">
        <v>2495</v>
      </c>
      <c r="B897" s="282" t="s">
        <v>1452</v>
      </c>
      <c r="C897" s="14" t="s">
        <v>1449</v>
      </c>
      <c r="D897" s="256" t="s">
        <v>1450</v>
      </c>
      <c r="E897" s="401" t="s">
        <v>1476</v>
      </c>
      <c r="F897" s="520" t="s">
        <v>1297</v>
      </c>
      <c r="G897" s="15">
        <v>48000</v>
      </c>
      <c r="H897" s="264">
        <f>J897+K897+L897+M897+N897</f>
        <v>48000</v>
      </c>
      <c r="I897" s="265">
        <f t="shared" si="13"/>
        <v>1</v>
      </c>
      <c r="J897" s="15">
        <v>40800</v>
      </c>
      <c r="K897" s="15">
        <v>0</v>
      </c>
      <c r="L897" s="15">
        <v>7200</v>
      </c>
      <c r="M897" s="521">
        <v>0</v>
      </c>
      <c r="N897" s="15">
        <v>0</v>
      </c>
      <c r="O897" s="39">
        <v>44263</v>
      </c>
      <c r="P897" s="252" t="e">
        <f>YEAR(#REF!)</f>
        <v>#REF!</v>
      </c>
      <c r="Q8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7" s="252">
        <f>YEAR(O897)</f>
        <v>2021</v>
      </c>
      <c r="S897" s="252" t="str">
        <f>IF(MONTH(O897)=1,"JANVIER",IF(MONTH(O897)=2,"FEVRIER",IF(MONTH(O897)=3,"MARS",IF(MONTH(O897)=4,"AVRIL",IF(MONTH(O897)=5,"MAI",IF(MONTH(O897)=6,"JUIN",IF(MONTH(O897)=7,"JUILLET",IF(MONTH(O897)=8,"AOUT",IF(MONTH(O897)=9,"SEPTEMBRE",IF(MONTH(O897)=10,"OCTOBRE",IF(MONTH(4)=11,"NOVEMBRE",IF(MONTH(#REF!)=12,"DECEMBRE"))))))))))))</f>
        <v>MARS</v>
      </c>
      <c r="T897" s="252" t="e">
        <f>YEAR(#REF!)</f>
        <v>#REF!</v>
      </c>
      <c r="U8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7" s="317" t="s">
        <v>27</v>
      </c>
      <c r="W897" s="317" t="s">
        <v>27</v>
      </c>
      <c r="X897" s="330"/>
      <c r="Y897" s="204"/>
      <c r="Z897" s="190"/>
      <c r="AA897" s="190"/>
      <c r="GA897" s="484"/>
    </row>
    <row r="898" spans="1:183" s="214" customFormat="1" ht="81.650000000000006" customHeight="1" x14ac:dyDescent="0.35">
      <c r="A898" s="67" t="s">
        <v>2495</v>
      </c>
      <c r="B898" s="355" t="s">
        <v>1477</v>
      </c>
      <c r="C898" s="306" t="s">
        <v>1478</v>
      </c>
      <c r="D898" s="397" t="s">
        <v>1479</v>
      </c>
      <c r="E898" s="306" t="s">
        <v>1480</v>
      </c>
      <c r="F898" s="12" t="s">
        <v>1481</v>
      </c>
      <c r="G898" s="15">
        <v>25000</v>
      </c>
      <c r="H898" s="15">
        <f>J898+K898+L898+M898+N898</f>
        <v>25000</v>
      </c>
      <c r="I898" s="265">
        <f t="shared" si="13"/>
        <v>1</v>
      </c>
      <c r="J898" s="15">
        <v>21250</v>
      </c>
      <c r="K898" s="15">
        <v>3750</v>
      </c>
      <c r="L898" s="15">
        <v>0</v>
      </c>
      <c r="M898" s="15">
        <v>0</v>
      </c>
      <c r="N898" s="15">
        <v>0</v>
      </c>
      <c r="O898" s="244">
        <v>43977</v>
      </c>
      <c r="P898" s="252" t="e">
        <f>YEAR(#REF!)</f>
        <v>#REF!</v>
      </c>
      <c r="Q8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8" s="252">
        <f>YEAR(O898)</f>
        <v>2020</v>
      </c>
      <c r="S898" s="252" t="str">
        <f>IF(MONTH(O898)=1,"JANVIER",IF(MONTH(O898)=2,"FEVRIER",IF(MONTH(O898)=3,"MARS",IF(MONTH(O898)=4,"AVRIL",IF(MONTH(O898)=5,"MAI",IF(MONTH(O898)=6,"JUIN",IF(MONTH(O898)=7,"JUILLET",IF(MONTH(O898)=8,"AOUT",IF(MONTH(O898)=9,"SEPTEMBRE",IF(MONTH(O898)=10,"OCTOBRE",IF(MONTH(4)=11,"NOVEMBRE",IF(MONTH(#REF!)=12,"DECEMBRE"))))))))))))</f>
        <v>MAI</v>
      </c>
      <c r="T898" s="252" t="e">
        <f>YEAR(#REF!)</f>
        <v>#REF!</v>
      </c>
      <c r="U8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8" s="292" t="s">
        <v>27</v>
      </c>
      <c r="W898" s="292" t="s">
        <v>27</v>
      </c>
      <c r="X898" s="356"/>
      <c r="Y898" s="234"/>
      <c r="Z898" s="190"/>
      <c r="AA898" s="190"/>
      <c r="GA898" s="484"/>
    </row>
    <row r="899" spans="1:183" s="234" customFormat="1" ht="77.150000000000006" customHeight="1" x14ac:dyDescent="0.35">
      <c r="A899" s="67" t="s">
        <v>2495</v>
      </c>
      <c r="B899" s="282" t="s">
        <v>1482</v>
      </c>
      <c r="C899" s="14" t="s">
        <v>1483</v>
      </c>
      <c r="D899" s="256" t="s">
        <v>1479</v>
      </c>
      <c r="E899" s="14" t="s">
        <v>1484</v>
      </c>
      <c r="F899" s="12" t="s">
        <v>1485</v>
      </c>
      <c r="G899" s="15">
        <v>25000</v>
      </c>
      <c r="H899" s="264">
        <f>J899+K899+L899+M899+N899</f>
        <v>25000</v>
      </c>
      <c r="I899" s="265">
        <f t="shared" si="13"/>
        <v>1</v>
      </c>
      <c r="J899" s="15">
        <v>21250</v>
      </c>
      <c r="K899" s="15">
        <v>3750</v>
      </c>
      <c r="L899" s="15">
        <v>0</v>
      </c>
      <c r="M899" s="264">
        <v>0</v>
      </c>
      <c r="N899" s="15">
        <v>0</v>
      </c>
      <c r="O899" s="39">
        <v>44263</v>
      </c>
      <c r="P899" s="252" t="e">
        <f>YEAR(#REF!)</f>
        <v>#REF!</v>
      </c>
      <c r="Q8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899" s="252">
        <f>YEAR(O899)</f>
        <v>2021</v>
      </c>
      <c r="S899" s="252" t="str">
        <f>IF(MONTH(O899)=1,"JANVIER",IF(MONTH(O899)=2,"FEVRIER",IF(MONTH(O899)=3,"MARS",IF(MONTH(O899)=4,"AVRIL",IF(MONTH(O899)=5,"MAI",IF(MONTH(O899)=6,"JUIN",IF(MONTH(O899)=7,"JUILLET",IF(MONTH(O899)=8,"AOUT",IF(MONTH(O899)=9,"SEPTEMBRE",IF(MONTH(O899)=10,"OCTOBRE",IF(MONTH(4)=11,"NOVEMBRE",IF(MONTH(#REF!)=12,"DECEMBRE"))))))))))))</f>
        <v>MARS</v>
      </c>
      <c r="T899" s="252" t="e">
        <f>YEAR(#REF!)</f>
        <v>#REF!</v>
      </c>
      <c r="U8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899" s="292" t="s">
        <v>27</v>
      </c>
      <c r="W899" s="292" t="s">
        <v>27</v>
      </c>
      <c r="X899" s="330"/>
      <c r="Y899" s="204"/>
      <c r="Z899" s="271"/>
      <c r="AA899" s="271"/>
      <c r="GA899" s="451"/>
    </row>
    <row r="900" spans="1:183" s="234" customFormat="1" ht="59.4" customHeight="1" x14ac:dyDescent="0.35">
      <c r="A900" s="67" t="s">
        <v>2495</v>
      </c>
      <c r="B900" s="255" t="s">
        <v>1486</v>
      </c>
      <c r="C900" s="14" t="s">
        <v>1487</v>
      </c>
      <c r="D900" s="256" t="s">
        <v>1488</v>
      </c>
      <c r="E900" s="14" t="s">
        <v>965</v>
      </c>
      <c r="F900" s="12" t="s">
        <v>1489</v>
      </c>
      <c r="G900" s="264">
        <v>12000</v>
      </c>
      <c r="H900" s="250">
        <v>12000</v>
      </c>
      <c r="I900" s="277">
        <v>1</v>
      </c>
      <c r="J900" s="264">
        <v>10200</v>
      </c>
      <c r="K900" s="264">
        <v>1800</v>
      </c>
      <c r="L900" s="250">
        <v>0</v>
      </c>
      <c r="M900" s="250">
        <v>0</v>
      </c>
      <c r="N900" s="264">
        <v>0</v>
      </c>
      <c r="O900" s="39">
        <v>43427</v>
      </c>
      <c r="P900" s="252" t="e">
        <f>YEAR(#REF!)</f>
        <v>#REF!</v>
      </c>
      <c r="Q9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0" s="252">
        <f>YEAR(O900)</f>
        <v>2018</v>
      </c>
      <c r="S900" s="252" t="e">
        <f>IF(MONTH(O900)=1,"JANVIER",IF(MONTH(O900)=2,"FEVRIER",IF(MONTH(O900)=3,"MARS",IF(MONTH(O900)=4,"AVRIL",IF(MONTH(O900)=5,"MAI",IF(MONTH(O900)=6,"JUIN",IF(MONTH(O900)=7,"JUILLET",IF(MONTH(O900)=8,"AOUT",IF(MONTH(O900)=9,"SEPTEMBRE",IF(MONTH(O900)=10,"OCTOBRE",IF(MONTH(4)=11,"NOVEMBRE",IF(MONTH(#REF!)=12,"DECEMBRE"))))))))))))</f>
        <v>#REF!</v>
      </c>
      <c r="T900" s="252" t="e">
        <f>YEAR(#REF!)</f>
        <v>#REF!</v>
      </c>
      <c r="U9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0" s="292" t="s">
        <v>27</v>
      </c>
      <c r="W900" s="292" t="s">
        <v>27</v>
      </c>
      <c r="X900" s="522"/>
      <c r="Y900" s="523"/>
      <c r="Z900" s="271"/>
      <c r="AA900" s="271"/>
      <c r="GA900" s="451"/>
    </row>
    <row r="901" spans="1:183" s="234" customFormat="1" ht="63" customHeight="1" x14ac:dyDescent="0.35">
      <c r="A901" s="67" t="s">
        <v>2495</v>
      </c>
      <c r="B901" s="255" t="s">
        <v>1486</v>
      </c>
      <c r="C901" s="14" t="s">
        <v>1487</v>
      </c>
      <c r="D901" s="256" t="s">
        <v>1488</v>
      </c>
      <c r="E901" s="14" t="s">
        <v>1490</v>
      </c>
      <c r="F901" s="12" t="s">
        <v>1491</v>
      </c>
      <c r="G901" s="264">
        <v>12000</v>
      </c>
      <c r="H901" s="250">
        <v>12000</v>
      </c>
      <c r="I901" s="277">
        <v>1</v>
      </c>
      <c r="J901" s="264">
        <v>10200</v>
      </c>
      <c r="K901" s="264">
        <v>1800</v>
      </c>
      <c r="L901" s="250">
        <v>0</v>
      </c>
      <c r="M901" s="250">
        <v>0</v>
      </c>
      <c r="N901" s="264">
        <v>0</v>
      </c>
      <c r="O901" s="11">
        <v>43564</v>
      </c>
      <c r="P901" s="252" t="e">
        <f>YEAR(#REF!)</f>
        <v>#REF!</v>
      </c>
      <c r="Q9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1" s="252">
        <f>YEAR(O901)</f>
        <v>2019</v>
      </c>
      <c r="S901" s="252" t="str">
        <f>IF(MONTH(O901)=1,"JANVIER",IF(MONTH(O901)=2,"FEVRIER",IF(MONTH(O901)=3,"MARS",IF(MONTH(O901)=4,"AVRIL",IF(MONTH(O901)=5,"MAI",IF(MONTH(O901)=6,"JUIN",IF(MONTH(O901)=7,"JUILLET",IF(MONTH(O901)=8,"AOUT",IF(MONTH(O901)=9,"SEPTEMBRE",IF(MONTH(O901)=10,"OCTOBRE",IF(MONTH(4)=11,"NOVEMBRE",IF(MONTH(#REF!)=12,"DECEMBRE"))))))))))))</f>
        <v>AVRIL</v>
      </c>
      <c r="T901" s="252" t="e">
        <f>YEAR(#REF!)</f>
        <v>#REF!</v>
      </c>
      <c r="U9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1" s="292" t="s">
        <v>27</v>
      </c>
      <c r="W901" s="292" t="s">
        <v>27</v>
      </c>
      <c r="X901" s="522"/>
      <c r="Y901" s="523"/>
      <c r="Z901" s="271"/>
      <c r="AA901" s="271"/>
      <c r="GA901" s="451"/>
    </row>
    <row r="902" spans="1:183" s="234" customFormat="1" ht="54.65" customHeight="1" x14ac:dyDescent="0.35">
      <c r="A902" s="67" t="s">
        <v>2495</v>
      </c>
      <c r="B902" s="255" t="s">
        <v>1486</v>
      </c>
      <c r="C902" s="14" t="s">
        <v>1487</v>
      </c>
      <c r="D902" s="256" t="s">
        <v>1488</v>
      </c>
      <c r="E902" s="14" t="s">
        <v>1492</v>
      </c>
      <c r="F902" s="12" t="s">
        <v>1493</v>
      </c>
      <c r="G902" s="250">
        <v>12000</v>
      </c>
      <c r="H902" s="250">
        <f>J902+K902+L902+M902+N902</f>
        <v>12000</v>
      </c>
      <c r="I902" s="277">
        <f>(J902+K902+L902+M902)/H902</f>
        <v>1</v>
      </c>
      <c r="J902" s="250">
        <v>10200</v>
      </c>
      <c r="K902" s="250">
        <v>1800</v>
      </c>
      <c r="L902" s="250">
        <v>0</v>
      </c>
      <c r="M902" s="250">
        <v>0</v>
      </c>
      <c r="N902" s="250">
        <v>0</v>
      </c>
      <c r="O902" s="39">
        <v>43742</v>
      </c>
      <c r="P902" s="252" t="e">
        <f>YEAR(#REF!)</f>
        <v>#REF!</v>
      </c>
      <c r="Q9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2" s="252">
        <f>YEAR(O902)</f>
        <v>2019</v>
      </c>
      <c r="S902" s="252" t="str">
        <f>IF(MONTH(O902)=1,"JANVIER",IF(MONTH(O902)=2,"FEVRIER",IF(MONTH(O902)=3,"MARS",IF(MONTH(O902)=4,"AVRIL",IF(MONTH(O902)=5,"MAI",IF(MONTH(O902)=6,"JUIN",IF(MONTH(O902)=7,"JUILLET",IF(MONTH(O902)=8,"AOUT",IF(MONTH(O902)=9,"SEPTEMBRE",IF(MONTH(O902)=10,"OCTOBRE",IF(MONTH(4)=11,"NOVEMBRE",IF(MONTH(#REF!)=12,"DECEMBRE"))))))))))))</f>
        <v>OCTOBRE</v>
      </c>
      <c r="T902" s="252" t="e">
        <f>YEAR(#REF!)</f>
        <v>#REF!</v>
      </c>
      <c r="U9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2" s="292" t="s">
        <v>27</v>
      </c>
      <c r="W902" s="292" t="s">
        <v>27</v>
      </c>
      <c r="X902" s="333"/>
      <c r="Y902" s="68"/>
      <c r="Z902" s="271"/>
      <c r="AA902" s="271"/>
      <c r="GA902" s="451"/>
    </row>
    <row r="903" spans="1:183" s="234" customFormat="1" ht="59.4" customHeight="1" x14ac:dyDescent="0.35">
      <c r="A903" s="67" t="s">
        <v>2495</v>
      </c>
      <c r="B903" s="255" t="s">
        <v>1486</v>
      </c>
      <c r="C903" s="14" t="s">
        <v>1487</v>
      </c>
      <c r="D903" s="256" t="s">
        <v>1488</v>
      </c>
      <c r="E903" s="14" t="s">
        <v>1494</v>
      </c>
      <c r="F903" s="12" t="s">
        <v>1495</v>
      </c>
      <c r="G903" s="264">
        <v>12000</v>
      </c>
      <c r="H903" s="250">
        <v>12000</v>
      </c>
      <c r="I903" s="277">
        <v>1</v>
      </c>
      <c r="J903" s="264">
        <v>10200</v>
      </c>
      <c r="K903" s="264">
        <v>1800</v>
      </c>
      <c r="L903" s="250">
        <v>0</v>
      </c>
      <c r="M903" s="250">
        <v>0</v>
      </c>
      <c r="N903" s="264">
        <v>0</v>
      </c>
      <c r="O903" s="244">
        <v>43522</v>
      </c>
      <c r="P903" s="252" t="e">
        <f>YEAR(#REF!)</f>
        <v>#REF!</v>
      </c>
      <c r="Q9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3" s="252">
        <f>YEAR(O903)</f>
        <v>2019</v>
      </c>
      <c r="S903" s="252" t="str">
        <f>IF(MONTH(O903)=1,"JANVIER",IF(MONTH(O903)=2,"FEVRIER",IF(MONTH(O903)=3,"MARS",IF(MONTH(O903)=4,"AVRIL",IF(MONTH(O903)=5,"MAI",IF(MONTH(O903)=6,"JUIN",IF(MONTH(O903)=7,"JUILLET",IF(MONTH(O903)=8,"AOUT",IF(MONTH(O903)=9,"SEPTEMBRE",IF(MONTH(O903)=10,"OCTOBRE",IF(MONTH(4)=11,"NOVEMBRE",IF(MONTH(#REF!)=12,"DECEMBRE"))))))))))))</f>
        <v>FEVRIER</v>
      </c>
      <c r="T903" s="252" t="e">
        <f>YEAR(#REF!)</f>
        <v>#REF!</v>
      </c>
      <c r="U9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3" s="292" t="s">
        <v>27</v>
      </c>
      <c r="W903" s="292" t="s">
        <v>27</v>
      </c>
      <c r="X903" s="522"/>
      <c r="Y903" s="523"/>
      <c r="Z903" s="271"/>
      <c r="AA903" s="271"/>
      <c r="GA903" s="451"/>
    </row>
    <row r="904" spans="1:183" s="234" customFormat="1" ht="61.5" customHeight="1" x14ac:dyDescent="0.35">
      <c r="A904" s="67" t="s">
        <v>2495</v>
      </c>
      <c r="B904" s="255" t="s">
        <v>1486</v>
      </c>
      <c r="C904" s="14" t="s">
        <v>1487</v>
      </c>
      <c r="D904" s="256" t="s">
        <v>1488</v>
      </c>
      <c r="E904" s="14" t="s">
        <v>1496</v>
      </c>
      <c r="F904" s="12" t="s">
        <v>1497</v>
      </c>
      <c r="G904" s="264">
        <v>12000</v>
      </c>
      <c r="H904" s="250">
        <v>12000</v>
      </c>
      <c r="I904" s="277">
        <v>1</v>
      </c>
      <c r="J904" s="264">
        <v>10200</v>
      </c>
      <c r="K904" s="264">
        <v>1800</v>
      </c>
      <c r="L904" s="250">
        <v>0</v>
      </c>
      <c r="M904" s="250">
        <v>0</v>
      </c>
      <c r="N904" s="264">
        <v>0</v>
      </c>
      <c r="O904" s="11">
        <v>43564</v>
      </c>
      <c r="P904" s="252" t="e">
        <f>YEAR(#REF!)</f>
        <v>#REF!</v>
      </c>
      <c r="Q9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4" s="252">
        <f>YEAR(O904)</f>
        <v>2019</v>
      </c>
      <c r="S904" s="252" t="str">
        <f>IF(MONTH(O904)=1,"JANVIER",IF(MONTH(O904)=2,"FEVRIER",IF(MONTH(O904)=3,"MARS",IF(MONTH(O904)=4,"AVRIL",IF(MONTH(O904)=5,"MAI",IF(MONTH(O904)=6,"JUIN",IF(MONTH(O904)=7,"JUILLET",IF(MONTH(O904)=8,"AOUT",IF(MONTH(O904)=9,"SEPTEMBRE",IF(MONTH(O904)=10,"OCTOBRE",IF(MONTH(4)=11,"NOVEMBRE",IF(MONTH(#REF!)=12,"DECEMBRE"))))))))))))</f>
        <v>AVRIL</v>
      </c>
      <c r="T904" s="252" t="e">
        <f>YEAR(#REF!)</f>
        <v>#REF!</v>
      </c>
      <c r="U9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4" s="292" t="s">
        <v>27</v>
      </c>
      <c r="W904" s="292" t="s">
        <v>27</v>
      </c>
      <c r="X904" s="522"/>
      <c r="Y904" s="523"/>
      <c r="Z904" s="271"/>
      <c r="AA904" s="271"/>
      <c r="GA904" s="451"/>
    </row>
    <row r="905" spans="1:183" s="204" customFormat="1" ht="67.5" customHeight="1" x14ac:dyDescent="0.35">
      <c r="A905" s="67" t="s">
        <v>2495</v>
      </c>
      <c r="B905" s="255" t="s">
        <v>1486</v>
      </c>
      <c r="C905" s="14" t="s">
        <v>1487</v>
      </c>
      <c r="D905" s="256" t="s">
        <v>1488</v>
      </c>
      <c r="E905" s="14" t="s">
        <v>1498</v>
      </c>
      <c r="F905" s="349" t="s">
        <v>1499</v>
      </c>
      <c r="G905" s="250">
        <v>12000</v>
      </c>
      <c r="H905" s="250">
        <v>12000</v>
      </c>
      <c r="I905" s="277">
        <v>1</v>
      </c>
      <c r="J905" s="250">
        <v>10200</v>
      </c>
      <c r="K905" s="250">
        <v>1800</v>
      </c>
      <c r="L905" s="250">
        <v>0</v>
      </c>
      <c r="M905" s="250">
        <v>0</v>
      </c>
      <c r="N905" s="250">
        <v>0</v>
      </c>
      <c r="O905" s="11">
        <v>43564</v>
      </c>
      <c r="P905" s="252" t="e">
        <f>YEAR(#REF!)</f>
        <v>#REF!</v>
      </c>
      <c r="Q9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5" s="252">
        <f>YEAR(O905)</f>
        <v>2019</v>
      </c>
      <c r="S905" s="252" t="str">
        <f>IF(MONTH(O905)=1,"JANVIER",IF(MONTH(O905)=2,"FEVRIER",IF(MONTH(O905)=3,"MARS",IF(MONTH(O905)=4,"AVRIL",IF(MONTH(O905)=5,"MAI",IF(MONTH(O905)=6,"JUIN",IF(MONTH(O905)=7,"JUILLET",IF(MONTH(O905)=8,"AOUT",IF(MONTH(O905)=9,"SEPTEMBRE",IF(MONTH(O905)=10,"OCTOBRE",IF(MONTH(4)=11,"NOVEMBRE",IF(MONTH(#REF!)=12,"DECEMBRE"))))))))))))</f>
        <v>AVRIL</v>
      </c>
      <c r="T905" s="252" t="e">
        <f>YEAR(#REF!)</f>
        <v>#REF!</v>
      </c>
      <c r="U9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5" s="317" t="s">
        <v>27</v>
      </c>
      <c r="W905" s="317" t="s">
        <v>27</v>
      </c>
      <c r="X905" s="522"/>
      <c r="Y905" s="523"/>
      <c r="Z905" s="271"/>
      <c r="AA905" s="271"/>
    </row>
    <row r="906" spans="1:183" s="351" customFormat="1" ht="63.9" customHeight="1" x14ac:dyDescent="0.35">
      <c r="A906" s="67" t="s">
        <v>2495</v>
      </c>
      <c r="B906" s="255" t="s">
        <v>1486</v>
      </c>
      <c r="C906" s="14" t="s">
        <v>1487</v>
      </c>
      <c r="D906" s="256" t="s">
        <v>1488</v>
      </c>
      <c r="E906" s="14" t="s">
        <v>1500</v>
      </c>
      <c r="F906" s="349" t="s">
        <v>1501</v>
      </c>
      <c r="G906" s="250">
        <v>12000</v>
      </c>
      <c r="H906" s="250">
        <v>12000</v>
      </c>
      <c r="I906" s="277">
        <v>1</v>
      </c>
      <c r="J906" s="250">
        <v>10200</v>
      </c>
      <c r="K906" s="250">
        <v>1800</v>
      </c>
      <c r="L906" s="250">
        <v>0</v>
      </c>
      <c r="M906" s="250">
        <v>0</v>
      </c>
      <c r="N906" s="250">
        <v>0</v>
      </c>
      <c r="O906" s="11">
        <v>43564</v>
      </c>
      <c r="P906" s="252" t="e">
        <f>YEAR(#REF!)</f>
        <v>#REF!</v>
      </c>
      <c r="Q9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6" s="252">
        <f>YEAR(O906)</f>
        <v>2019</v>
      </c>
      <c r="S906" s="252" t="str">
        <f>IF(MONTH(O906)=1,"JANVIER",IF(MONTH(O906)=2,"FEVRIER",IF(MONTH(O906)=3,"MARS",IF(MONTH(O906)=4,"AVRIL",IF(MONTH(O906)=5,"MAI",IF(MONTH(O906)=6,"JUIN",IF(MONTH(O906)=7,"JUILLET",IF(MONTH(O906)=8,"AOUT",IF(MONTH(O906)=9,"SEPTEMBRE",IF(MONTH(O906)=10,"OCTOBRE",IF(MONTH(4)=11,"NOVEMBRE",IF(MONTH(#REF!)=12,"DECEMBRE"))))))))))))</f>
        <v>AVRIL</v>
      </c>
      <c r="T906" s="252" t="e">
        <f>YEAR(#REF!)</f>
        <v>#REF!</v>
      </c>
      <c r="U9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6" s="317" t="s">
        <v>27</v>
      </c>
      <c r="W906" s="317" t="s">
        <v>27</v>
      </c>
      <c r="X906" s="522"/>
      <c r="Y906" s="523"/>
      <c r="Z906" s="352"/>
      <c r="AA906" s="352"/>
      <c r="GA906" s="353"/>
    </row>
    <row r="907" spans="1:183" s="67" customFormat="1" ht="177.65" customHeight="1" x14ac:dyDescent="0.35">
      <c r="A907" s="67" t="s">
        <v>2495</v>
      </c>
      <c r="B907" s="255" t="s">
        <v>1486</v>
      </c>
      <c r="C907" s="14" t="s">
        <v>1487</v>
      </c>
      <c r="D907" s="256" t="s">
        <v>1488</v>
      </c>
      <c r="E907" s="14" t="s">
        <v>1502</v>
      </c>
      <c r="F907" s="12" t="s">
        <v>1503</v>
      </c>
      <c r="G907" s="264">
        <v>12000</v>
      </c>
      <c r="H907" s="250">
        <v>12000</v>
      </c>
      <c r="I907" s="277">
        <v>1</v>
      </c>
      <c r="J907" s="264">
        <v>10200</v>
      </c>
      <c r="K907" s="264">
        <v>1800</v>
      </c>
      <c r="L907" s="250">
        <v>0</v>
      </c>
      <c r="M907" s="250">
        <v>0</v>
      </c>
      <c r="N907" s="264">
        <v>0</v>
      </c>
      <c r="O907" s="244">
        <v>43606</v>
      </c>
      <c r="P907" s="252" t="e">
        <f>YEAR(#REF!)</f>
        <v>#REF!</v>
      </c>
      <c r="Q9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7" s="252">
        <f>YEAR(O907)</f>
        <v>2019</v>
      </c>
      <c r="S907" s="252" t="str">
        <f>IF(MONTH(O907)=1,"JANVIER",IF(MONTH(O907)=2,"FEVRIER",IF(MONTH(O907)=3,"MARS",IF(MONTH(O907)=4,"AVRIL",IF(MONTH(O907)=5,"MAI",IF(MONTH(O907)=6,"JUIN",IF(MONTH(O907)=7,"JUILLET",IF(MONTH(O907)=8,"AOUT",IF(MONTH(O907)=9,"SEPTEMBRE",IF(MONTH(O907)=10,"OCTOBRE",IF(MONTH(4)=11,"NOVEMBRE",IF(MONTH(#REF!)=12,"DECEMBRE"))))))))))))</f>
        <v>MAI</v>
      </c>
      <c r="T907" s="252" t="e">
        <f>YEAR(#REF!)</f>
        <v>#REF!</v>
      </c>
      <c r="U9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7" s="317" t="s">
        <v>27</v>
      </c>
      <c r="W907" s="317" t="s">
        <v>27</v>
      </c>
      <c r="X907" s="522"/>
      <c r="Y907" s="523"/>
      <c r="Z907" s="190"/>
      <c r="AA907" s="190"/>
      <c r="GA907" s="68"/>
    </row>
    <row r="908" spans="1:183" s="215" customFormat="1" ht="72" customHeight="1" x14ac:dyDescent="0.35">
      <c r="A908" s="67" t="s">
        <v>2495</v>
      </c>
      <c r="B908" s="255" t="s">
        <v>1486</v>
      </c>
      <c r="C908" s="14" t="s">
        <v>1487</v>
      </c>
      <c r="D908" s="256" t="s">
        <v>1488</v>
      </c>
      <c r="E908" s="14" t="s">
        <v>1504</v>
      </c>
      <c r="F908" s="12" t="s">
        <v>1505</v>
      </c>
      <c r="G908" s="264">
        <v>12000</v>
      </c>
      <c r="H908" s="250">
        <v>12000</v>
      </c>
      <c r="I908" s="277">
        <v>1</v>
      </c>
      <c r="J908" s="264">
        <v>10200</v>
      </c>
      <c r="K908" s="264">
        <v>1800</v>
      </c>
      <c r="L908" s="250">
        <v>0</v>
      </c>
      <c r="M908" s="250">
        <v>0</v>
      </c>
      <c r="N908" s="264">
        <v>0</v>
      </c>
      <c r="O908" s="244">
        <v>43606</v>
      </c>
      <c r="P908" s="252" t="e">
        <f>YEAR(#REF!)</f>
        <v>#REF!</v>
      </c>
      <c r="Q9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8" s="252">
        <f>YEAR(O908)</f>
        <v>2019</v>
      </c>
      <c r="S908" s="252" t="str">
        <f>IF(MONTH(O908)=1,"JANVIER",IF(MONTH(O908)=2,"FEVRIER",IF(MONTH(O908)=3,"MARS",IF(MONTH(O908)=4,"AVRIL",IF(MONTH(O908)=5,"MAI",IF(MONTH(O908)=6,"JUIN",IF(MONTH(O908)=7,"JUILLET",IF(MONTH(O908)=8,"AOUT",IF(MONTH(O908)=9,"SEPTEMBRE",IF(MONTH(O908)=10,"OCTOBRE",IF(MONTH(4)=11,"NOVEMBRE",IF(MONTH(#REF!)=12,"DECEMBRE"))))))))))))</f>
        <v>MAI</v>
      </c>
      <c r="T908" s="252" t="e">
        <f>YEAR(#REF!)</f>
        <v>#REF!</v>
      </c>
      <c r="U9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8" s="317" t="s">
        <v>27</v>
      </c>
      <c r="W908" s="317" t="s">
        <v>27</v>
      </c>
      <c r="X908" s="522"/>
      <c r="Y908" s="524"/>
      <c r="Z908" s="271"/>
      <c r="AA908" s="271"/>
      <c r="GA908" s="204"/>
    </row>
    <row r="909" spans="1:183" s="67" customFormat="1" ht="87.9" customHeight="1" x14ac:dyDescent="0.35">
      <c r="A909" s="67" t="s">
        <v>2495</v>
      </c>
      <c r="B909" s="255" t="s">
        <v>1486</v>
      </c>
      <c r="C909" s="14" t="s">
        <v>1487</v>
      </c>
      <c r="D909" s="256" t="s">
        <v>1488</v>
      </c>
      <c r="E909" s="14" t="s">
        <v>1506</v>
      </c>
      <c r="F909" s="12" t="s">
        <v>1507</v>
      </c>
      <c r="G909" s="250">
        <v>12000</v>
      </c>
      <c r="H909" s="250">
        <v>12000</v>
      </c>
      <c r="I909" s="277">
        <v>1</v>
      </c>
      <c r="J909" s="250">
        <v>10200</v>
      </c>
      <c r="K909" s="250">
        <v>1800</v>
      </c>
      <c r="L909" s="250">
        <v>0</v>
      </c>
      <c r="M909" s="250">
        <v>0</v>
      </c>
      <c r="N909" s="250">
        <v>0</v>
      </c>
      <c r="O909" s="39">
        <v>43706</v>
      </c>
      <c r="P909" s="252" t="e">
        <f>YEAR(#REF!)</f>
        <v>#REF!</v>
      </c>
      <c r="Q9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09" s="252">
        <f>YEAR(O909)</f>
        <v>2019</v>
      </c>
      <c r="S909" s="252" t="str">
        <f>IF(MONTH(O909)=1,"JANVIER",IF(MONTH(O909)=2,"FEVRIER",IF(MONTH(O909)=3,"MARS",IF(MONTH(O909)=4,"AVRIL",IF(MONTH(O909)=5,"MAI",IF(MONTH(O909)=6,"JUIN",IF(MONTH(O909)=7,"JUILLET",IF(MONTH(O909)=8,"AOUT",IF(MONTH(O909)=9,"SEPTEMBRE",IF(MONTH(O909)=10,"OCTOBRE",IF(MONTH(4)=11,"NOVEMBRE",IF(MONTH(#REF!)=12,"DECEMBRE"))))))))))))</f>
        <v>AOUT</v>
      </c>
      <c r="T909" s="252" t="e">
        <f>YEAR(#REF!)</f>
        <v>#REF!</v>
      </c>
      <c r="U9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09" s="317" t="s">
        <v>27</v>
      </c>
      <c r="W909" s="317" t="s">
        <v>27</v>
      </c>
      <c r="X909" s="333"/>
      <c r="Y909" s="333"/>
      <c r="Z909" s="190"/>
      <c r="AA909" s="190"/>
      <c r="GA909" s="68"/>
    </row>
    <row r="910" spans="1:183" s="67" customFormat="1" ht="93" customHeight="1" x14ac:dyDescent="0.35">
      <c r="A910" s="67" t="s">
        <v>2495</v>
      </c>
      <c r="B910" s="338" t="s">
        <v>1486</v>
      </c>
      <c r="C910" s="14" t="s">
        <v>1487</v>
      </c>
      <c r="D910" s="256" t="s">
        <v>1488</v>
      </c>
      <c r="E910" s="287" t="s">
        <v>1508</v>
      </c>
      <c r="F910" s="51" t="s">
        <v>1509</v>
      </c>
      <c r="G910" s="37">
        <v>12000</v>
      </c>
      <c r="H910" s="37">
        <f>SUM(J910+K910+L910+M910+N910)</f>
        <v>12000</v>
      </c>
      <c r="I910" s="277">
        <v>1</v>
      </c>
      <c r="J910" s="37">
        <v>10200</v>
      </c>
      <c r="K910" s="37">
        <v>1800</v>
      </c>
      <c r="L910" s="37">
        <v>0</v>
      </c>
      <c r="M910" s="37">
        <v>0</v>
      </c>
      <c r="N910" s="37">
        <v>0</v>
      </c>
      <c r="O910" s="38">
        <v>43797</v>
      </c>
      <c r="P910" s="252" t="e">
        <f>YEAR(#REF!)</f>
        <v>#REF!</v>
      </c>
      <c r="Q9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0" s="252">
        <f>YEAR(O910)</f>
        <v>2019</v>
      </c>
      <c r="S910" s="252" t="e">
        <f>IF(MONTH(O910)=1,"JANVIER",IF(MONTH(O910)=2,"FEVRIER",IF(MONTH(O910)=3,"MARS",IF(MONTH(O910)=4,"AVRIL",IF(MONTH(O910)=5,"MAI",IF(MONTH(O910)=6,"JUIN",IF(MONTH(O910)=7,"JUILLET",IF(MONTH(O910)=8,"AOUT",IF(MONTH(O910)=9,"SEPTEMBRE",IF(MONTH(O910)=10,"OCTOBRE",IF(MONTH(4)=11,"NOVEMBRE",IF(MONTH(#REF!)=12,"DECEMBRE"))))))))))))</f>
        <v>#REF!</v>
      </c>
      <c r="T910" s="252" t="e">
        <f>YEAR(#REF!)</f>
        <v>#REF!</v>
      </c>
      <c r="U9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0" s="317" t="s">
        <v>27</v>
      </c>
      <c r="W910" s="317" t="s">
        <v>27</v>
      </c>
      <c r="X910" s="333"/>
      <c r="Y910" s="333"/>
      <c r="Z910" s="190"/>
      <c r="AA910" s="190"/>
      <c r="GA910" s="68"/>
    </row>
    <row r="911" spans="1:183" s="67" customFormat="1" ht="138" customHeight="1" x14ac:dyDescent="0.35">
      <c r="A911" s="67" t="s">
        <v>2495</v>
      </c>
      <c r="B911" s="255" t="s">
        <v>1486</v>
      </c>
      <c r="C911" s="14" t="s">
        <v>1487</v>
      </c>
      <c r="D911" s="256" t="s">
        <v>1488</v>
      </c>
      <c r="E911" s="14" t="s">
        <v>1510</v>
      </c>
      <c r="F911" s="12" t="s">
        <v>1511</v>
      </c>
      <c r="G911" s="250">
        <v>12000</v>
      </c>
      <c r="H911" s="250">
        <v>12000</v>
      </c>
      <c r="I911" s="277">
        <v>1</v>
      </c>
      <c r="J911" s="250">
        <v>10200</v>
      </c>
      <c r="K911" s="229">
        <v>1800</v>
      </c>
      <c r="L911" s="250">
        <v>0</v>
      </c>
      <c r="M911" s="250">
        <v>0</v>
      </c>
      <c r="N911" s="250">
        <v>0</v>
      </c>
      <c r="O911" s="39">
        <v>43706</v>
      </c>
      <c r="P911" s="252" t="e">
        <f>YEAR(#REF!)</f>
        <v>#REF!</v>
      </c>
      <c r="Q9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1" s="252">
        <f>YEAR(O911)</f>
        <v>2019</v>
      </c>
      <c r="S911" s="252" t="str">
        <f>IF(MONTH(O911)=1,"JANVIER",IF(MONTH(O911)=2,"FEVRIER",IF(MONTH(O911)=3,"MARS",IF(MONTH(O911)=4,"AVRIL",IF(MONTH(O911)=5,"MAI",IF(MONTH(O911)=6,"JUIN",IF(MONTH(O911)=7,"JUILLET",IF(MONTH(O911)=8,"AOUT",IF(MONTH(O911)=9,"SEPTEMBRE",IF(MONTH(O911)=10,"OCTOBRE",IF(MONTH(4)=11,"NOVEMBRE",IF(MONTH(#REF!)=12,"DECEMBRE"))))))))))))</f>
        <v>AOUT</v>
      </c>
      <c r="T911" s="252" t="e">
        <f>YEAR(#REF!)</f>
        <v>#REF!</v>
      </c>
      <c r="U9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1" s="292" t="s">
        <v>27</v>
      </c>
      <c r="W911" s="292" t="s">
        <v>27</v>
      </c>
      <c r="X911" s="333"/>
      <c r="Y911" s="68"/>
      <c r="Z911" s="190"/>
      <c r="AA911" s="190"/>
      <c r="GA911" s="68"/>
    </row>
    <row r="912" spans="1:183" s="67" customFormat="1" ht="115.5" customHeight="1" x14ac:dyDescent="0.35">
      <c r="A912" s="67" t="s">
        <v>2495</v>
      </c>
      <c r="B912" s="338" t="s">
        <v>1486</v>
      </c>
      <c r="C912" s="287" t="s">
        <v>1487</v>
      </c>
      <c r="D912" s="256" t="s">
        <v>1488</v>
      </c>
      <c r="E912" s="287" t="s">
        <v>1512</v>
      </c>
      <c r="F912" s="51" t="s">
        <v>1513</v>
      </c>
      <c r="G912" s="37">
        <v>12000</v>
      </c>
      <c r="H912" s="37">
        <f>SUM(J912+K912+L912+M912+N912)</f>
        <v>12000</v>
      </c>
      <c r="I912" s="93">
        <f>(J912+K912+L912+M912)/H912</f>
        <v>1</v>
      </c>
      <c r="J912" s="37">
        <v>10200</v>
      </c>
      <c r="K912" s="37">
        <v>1800</v>
      </c>
      <c r="L912" s="37">
        <v>0</v>
      </c>
      <c r="M912" s="37">
        <v>0</v>
      </c>
      <c r="N912" s="37">
        <v>0</v>
      </c>
      <c r="O912" s="38">
        <v>43774</v>
      </c>
      <c r="P912" s="252" t="e">
        <f>YEAR(#REF!)</f>
        <v>#REF!</v>
      </c>
      <c r="Q9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2" s="252">
        <f>YEAR(O912)</f>
        <v>2019</v>
      </c>
      <c r="S912" s="252" t="e">
        <f>IF(MONTH(O912)=1,"JANVIER",IF(MONTH(O912)=2,"FEVRIER",IF(MONTH(O912)=3,"MARS",IF(MONTH(O912)=4,"AVRIL",IF(MONTH(O912)=5,"MAI",IF(MONTH(O912)=6,"JUIN",IF(MONTH(O912)=7,"JUILLET",IF(MONTH(O912)=8,"AOUT",IF(MONTH(O912)=9,"SEPTEMBRE",IF(MONTH(O912)=10,"OCTOBRE",IF(MONTH(O894)=11,"NOVEMBRE",IF(MONTH(#REF!)=12,"DECEMBRE"))))))))))))</f>
        <v>#REF!</v>
      </c>
      <c r="T912" s="252" t="e">
        <f>YEAR(#REF!)</f>
        <v>#REF!</v>
      </c>
      <c r="U9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2" s="292" t="s">
        <v>27</v>
      </c>
      <c r="W912" s="292" t="s">
        <v>27</v>
      </c>
      <c r="X912" s="333"/>
      <c r="Y912" s="68"/>
      <c r="Z912" s="190"/>
      <c r="AA912" s="190"/>
      <c r="GA912" s="68"/>
    </row>
    <row r="913" spans="1:183" s="215" customFormat="1" ht="125.15" customHeight="1" x14ac:dyDescent="0.35">
      <c r="A913" s="67" t="s">
        <v>2495</v>
      </c>
      <c r="B913" s="255" t="s">
        <v>1486</v>
      </c>
      <c r="C913" s="287" t="s">
        <v>1487</v>
      </c>
      <c r="D913" s="256" t="s">
        <v>1488</v>
      </c>
      <c r="E913" s="14" t="s">
        <v>1514</v>
      </c>
      <c r="F913" s="12" t="s">
        <v>1515</v>
      </c>
      <c r="G913" s="264">
        <v>12000</v>
      </c>
      <c r="H913" s="250">
        <v>12000</v>
      </c>
      <c r="I913" s="277">
        <v>1</v>
      </c>
      <c r="J913" s="264">
        <v>10200</v>
      </c>
      <c r="K913" s="264">
        <v>1800</v>
      </c>
      <c r="L913" s="250">
        <v>0</v>
      </c>
      <c r="M913" s="250">
        <v>0</v>
      </c>
      <c r="N913" s="264">
        <v>0</v>
      </c>
      <c r="O913" s="244">
        <v>43581</v>
      </c>
      <c r="P913" s="252" t="e">
        <f>YEAR(#REF!)</f>
        <v>#REF!</v>
      </c>
      <c r="Q9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3" s="252">
        <f>YEAR(O913)</f>
        <v>2019</v>
      </c>
      <c r="S913" s="252" t="str">
        <f>IF(MONTH(O913)=1,"JANVIER",IF(MONTH(O913)=2,"FEVRIER",IF(MONTH(O913)=3,"MARS",IF(MONTH(O913)=4,"AVRIL",IF(MONTH(O913)=5,"MAI",IF(MONTH(O913)=6,"JUIN",IF(MONTH(O913)=7,"JUILLET",IF(MONTH(O913)=8,"AOUT",IF(MONTH(O913)=9,"SEPTEMBRE",IF(MONTH(O913)=10,"OCTOBRE",IF(MONTH(4)=11,"NOVEMBRE",IF(MONTH(#REF!)=12,"DECEMBRE"))))))))))))</f>
        <v>AVRIL</v>
      </c>
      <c r="T913" s="252" t="e">
        <f>YEAR(#REF!)</f>
        <v>#REF!</v>
      </c>
      <c r="U9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3" s="292" t="s">
        <v>27</v>
      </c>
      <c r="W913" s="292" t="s">
        <v>27</v>
      </c>
      <c r="X913" s="522"/>
      <c r="Y913" s="523"/>
      <c r="Z913" s="271"/>
      <c r="AA913" s="271"/>
      <c r="GA913" s="204"/>
    </row>
    <row r="914" spans="1:183" s="67" customFormat="1" ht="63.9" customHeight="1" x14ac:dyDescent="0.35">
      <c r="A914" s="67" t="s">
        <v>2495</v>
      </c>
      <c r="B914" s="255" t="s">
        <v>1486</v>
      </c>
      <c r="C914" s="287" t="s">
        <v>1487</v>
      </c>
      <c r="D914" s="256" t="s">
        <v>1488</v>
      </c>
      <c r="E914" s="14" t="s">
        <v>1516</v>
      </c>
      <c r="F914" s="12" t="s">
        <v>1517</v>
      </c>
      <c r="G914" s="264">
        <v>12000</v>
      </c>
      <c r="H914" s="250">
        <v>12000</v>
      </c>
      <c r="I914" s="277">
        <v>1</v>
      </c>
      <c r="J914" s="264">
        <v>10200</v>
      </c>
      <c r="K914" s="264">
        <v>1800</v>
      </c>
      <c r="L914" s="250">
        <v>0</v>
      </c>
      <c r="M914" s="250">
        <v>0</v>
      </c>
      <c r="N914" s="264">
        <v>0</v>
      </c>
      <c r="O914" s="244">
        <v>43522</v>
      </c>
      <c r="P914" s="252" t="e">
        <f>YEAR(#REF!)</f>
        <v>#REF!</v>
      </c>
      <c r="Q9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4" s="252">
        <f>YEAR(O914)</f>
        <v>2019</v>
      </c>
      <c r="S914" s="252" t="str">
        <f>IF(MONTH(O914)=1,"JANVIER",IF(MONTH(O914)=2,"FEVRIER",IF(MONTH(O914)=3,"MARS",IF(MONTH(O914)=4,"AVRIL",IF(MONTH(O914)=5,"MAI",IF(MONTH(O914)=6,"JUIN",IF(MONTH(O914)=7,"JUILLET",IF(MONTH(O914)=8,"AOUT",IF(MONTH(O914)=9,"SEPTEMBRE",IF(MONTH(O914)=10,"OCTOBRE",IF(MONTH(4)=11,"NOVEMBRE",IF(MONTH(#REF!)=12,"DECEMBRE"))))))))))))</f>
        <v>FEVRIER</v>
      </c>
      <c r="T914" s="252" t="e">
        <f>YEAR(#REF!)</f>
        <v>#REF!</v>
      </c>
      <c r="U9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4" s="292" t="s">
        <v>27</v>
      </c>
      <c r="W914" s="292" t="s">
        <v>27</v>
      </c>
      <c r="X914" s="522"/>
      <c r="Y914" s="524"/>
      <c r="Z914" s="190"/>
      <c r="AA914" s="190"/>
      <c r="GA914" s="68"/>
    </row>
    <row r="915" spans="1:183" s="67" customFormat="1" ht="71.400000000000006" customHeight="1" x14ac:dyDescent="0.35">
      <c r="A915" s="67" t="s">
        <v>2495</v>
      </c>
      <c r="B915" s="255" t="s">
        <v>1486</v>
      </c>
      <c r="C915" s="287" t="s">
        <v>1487</v>
      </c>
      <c r="D915" s="256" t="s">
        <v>1488</v>
      </c>
      <c r="E915" s="14" t="s">
        <v>1518</v>
      </c>
      <c r="F915" s="12" t="s">
        <v>1519</v>
      </c>
      <c r="G915" s="264">
        <v>12000</v>
      </c>
      <c r="H915" s="250">
        <v>12000</v>
      </c>
      <c r="I915" s="277">
        <v>1</v>
      </c>
      <c r="J915" s="264">
        <v>10200</v>
      </c>
      <c r="K915" s="264">
        <v>1800</v>
      </c>
      <c r="L915" s="250">
        <v>0</v>
      </c>
      <c r="M915" s="250">
        <v>0</v>
      </c>
      <c r="N915" s="264">
        <v>0</v>
      </c>
      <c r="O915" s="39">
        <v>43427</v>
      </c>
      <c r="P915" s="252" t="e">
        <f>YEAR(#REF!)</f>
        <v>#REF!</v>
      </c>
      <c r="Q9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5" s="252">
        <f>YEAR(O915)</f>
        <v>2018</v>
      </c>
      <c r="S915" s="252" t="e">
        <f>IF(MONTH(O915)=1,"JANVIER",IF(MONTH(O915)=2,"FEVRIER",IF(MONTH(O915)=3,"MARS",IF(MONTH(O915)=4,"AVRIL",IF(MONTH(O915)=5,"MAI",IF(MONTH(O915)=6,"JUIN",IF(MONTH(O915)=7,"JUILLET",IF(MONTH(O915)=8,"AOUT",IF(MONTH(O915)=9,"SEPTEMBRE",IF(MONTH(O915)=10,"OCTOBRE",IF(MONTH(4)=11,"NOVEMBRE",IF(MONTH(#REF!)=12,"DECEMBRE"))))))))))))</f>
        <v>#REF!</v>
      </c>
      <c r="T915" s="252" t="e">
        <f>YEAR(#REF!)</f>
        <v>#REF!</v>
      </c>
      <c r="U9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5" s="292" t="s">
        <v>27</v>
      </c>
      <c r="W915" s="292" t="s">
        <v>27</v>
      </c>
      <c r="X915" s="522"/>
      <c r="Y915" s="523"/>
      <c r="Z915" s="190"/>
      <c r="AA915" s="190"/>
      <c r="GA915" s="68"/>
    </row>
    <row r="916" spans="1:183" s="67" customFormat="1" ht="152.4" customHeight="1" x14ac:dyDescent="0.35">
      <c r="A916" s="67" t="s">
        <v>2495</v>
      </c>
      <c r="B916" s="282" t="s">
        <v>1486</v>
      </c>
      <c r="C916" s="287" t="s">
        <v>1487</v>
      </c>
      <c r="D916" s="256" t="s">
        <v>1488</v>
      </c>
      <c r="E916" s="14" t="s">
        <v>1520</v>
      </c>
      <c r="F916" s="21" t="s">
        <v>829</v>
      </c>
      <c r="G916" s="15">
        <v>12000</v>
      </c>
      <c r="H916" s="37">
        <f>SUM(J916+K916+L916+M916+N916)</f>
        <v>12000</v>
      </c>
      <c r="I916" s="93">
        <f>(J916+K916+L916+M916)/H916</f>
        <v>1</v>
      </c>
      <c r="J916" s="37">
        <v>10200</v>
      </c>
      <c r="K916" s="37">
        <v>1800</v>
      </c>
      <c r="L916" s="37">
        <v>0</v>
      </c>
      <c r="M916" s="37">
        <v>0</v>
      </c>
      <c r="N916" s="37">
        <v>0</v>
      </c>
      <c r="O916" s="38">
        <v>43851</v>
      </c>
      <c r="P916" s="252" t="e">
        <f>YEAR(#REF!)</f>
        <v>#REF!</v>
      </c>
      <c r="Q9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6" s="252">
        <f>YEAR(O916)</f>
        <v>2020</v>
      </c>
      <c r="S916" s="252" t="str">
        <f>IF(MONTH(O916)=1,"JANVIER",IF(MONTH(O916)=2,"FEVRIER",IF(MONTH(O916)=3,"MARS",IF(MONTH(O916)=4,"AVRIL",IF(MONTH(O916)=5,"MAI",IF(MONTH(O916)=6,"JUIN",IF(MONTH(O916)=7,"JUILLET",IF(MONTH(O916)=8,"AOUT",IF(MONTH(O916)=9,"SEPTEMBRE",IF(MONTH(O916)=10,"OCTOBRE",IF(MONTH(4)=11,"NOVEMBRE",IF(MONTH(#REF!)=12,"DECEMBRE"))))))))))))</f>
        <v>JANVIER</v>
      </c>
      <c r="T916" s="252" t="e">
        <f>YEAR(#REF!)</f>
        <v>#REF!</v>
      </c>
      <c r="U9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6" s="292" t="s">
        <v>27</v>
      </c>
      <c r="W916" s="292" t="s">
        <v>27</v>
      </c>
      <c r="X916" s="333"/>
      <c r="Y916" s="68"/>
      <c r="GA916" s="68"/>
    </row>
    <row r="917" spans="1:183" s="67" customFormat="1" ht="63" customHeight="1" x14ac:dyDescent="0.35">
      <c r="A917" s="67" t="s">
        <v>2495</v>
      </c>
      <c r="B917" s="282" t="s">
        <v>1486</v>
      </c>
      <c r="C917" s="287" t="s">
        <v>1487</v>
      </c>
      <c r="D917" s="256" t="s">
        <v>1488</v>
      </c>
      <c r="E917" s="14" t="s">
        <v>1521</v>
      </c>
      <c r="F917" s="21" t="s">
        <v>1522</v>
      </c>
      <c r="G917" s="15">
        <v>12000</v>
      </c>
      <c r="H917" s="37">
        <f>SUM(J917+K917+L917+M917+N917)</f>
        <v>12000</v>
      </c>
      <c r="I917" s="93">
        <f>(J917+K917+L917+M917)/H917</f>
        <v>1</v>
      </c>
      <c r="J917" s="37">
        <v>10200</v>
      </c>
      <c r="K917" s="37">
        <v>1800</v>
      </c>
      <c r="L917" s="37">
        <v>0</v>
      </c>
      <c r="M917" s="37">
        <v>0</v>
      </c>
      <c r="N917" s="37">
        <v>0</v>
      </c>
      <c r="O917" s="38">
        <v>43851</v>
      </c>
      <c r="P917" s="252" t="e">
        <f>YEAR(#REF!)</f>
        <v>#REF!</v>
      </c>
      <c r="Q9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7" s="252">
        <f>YEAR(O917)</f>
        <v>2020</v>
      </c>
      <c r="S917" s="252" t="str">
        <f>IF(MONTH(O917)=1,"JANVIER",IF(MONTH(O917)=2,"FEVRIER",IF(MONTH(O917)=3,"MARS",IF(MONTH(O917)=4,"AVRIL",IF(MONTH(O917)=5,"MAI",IF(MONTH(O917)=6,"JUIN",IF(MONTH(O917)=7,"JUILLET",IF(MONTH(O917)=8,"AOUT",IF(MONTH(O917)=9,"SEPTEMBRE",IF(MONTH(O917)=10,"OCTOBRE",IF(MONTH(4)=11,"NOVEMBRE",IF(MONTH(#REF!)=12,"DECEMBRE"))))))))))))</f>
        <v>JANVIER</v>
      </c>
      <c r="T917" s="252" t="e">
        <f>YEAR(#REF!)</f>
        <v>#REF!</v>
      </c>
      <c r="U9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7" s="292" t="s">
        <v>27</v>
      </c>
      <c r="W917" s="292" t="s">
        <v>27</v>
      </c>
      <c r="X917" s="333"/>
      <c r="Y917" s="68"/>
      <c r="GA917" s="68"/>
    </row>
    <row r="918" spans="1:183" s="67" customFormat="1" ht="90.65" customHeight="1" x14ac:dyDescent="0.35">
      <c r="A918" s="67" t="s">
        <v>2495</v>
      </c>
      <c r="B918" s="255" t="s">
        <v>1486</v>
      </c>
      <c r="C918" s="287" t="s">
        <v>1487</v>
      </c>
      <c r="D918" s="256" t="s">
        <v>1488</v>
      </c>
      <c r="E918" s="14" t="s">
        <v>1523</v>
      </c>
      <c r="F918" s="12" t="s">
        <v>1524</v>
      </c>
      <c r="G918" s="264">
        <v>12000</v>
      </c>
      <c r="H918" s="250">
        <v>12000</v>
      </c>
      <c r="I918" s="277">
        <v>1</v>
      </c>
      <c r="J918" s="264">
        <v>10200</v>
      </c>
      <c r="K918" s="264">
        <v>1800</v>
      </c>
      <c r="L918" s="250">
        <v>0</v>
      </c>
      <c r="M918" s="250">
        <v>0</v>
      </c>
      <c r="N918" s="264">
        <v>0</v>
      </c>
      <c r="O918" s="244">
        <v>43641</v>
      </c>
      <c r="P918" s="252" t="e">
        <f>YEAR(#REF!)</f>
        <v>#REF!</v>
      </c>
      <c r="Q9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8" s="252">
        <f>YEAR(O918)</f>
        <v>2019</v>
      </c>
      <c r="S918" s="252" t="str">
        <f>IF(MONTH(O918)=1,"JANVIER",IF(MONTH(O918)=2,"FEVRIER",IF(MONTH(O918)=3,"MARS",IF(MONTH(O918)=4,"AVRIL",IF(MONTH(O918)=5,"MAI",IF(MONTH(O918)=6,"JUIN",IF(MONTH(O918)=7,"JUILLET",IF(MONTH(O918)=8,"AOUT",IF(MONTH(O918)=9,"SEPTEMBRE",IF(MONTH(O918)=10,"OCTOBRE",IF(MONTH(4)=11,"NOVEMBRE",IF(MONTH(#REF!)=12,"DECEMBRE"))))))))))))</f>
        <v>JUIN</v>
      </c>
      <c r="T918" s="252" t="e">
        <f>YEAR(#REF!)</f>
        <v>#REF!</v>
      </c>
      <c r="U9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8" s="292" t="s">
        <v>27</v>
      </c>
      <c r="W918" s="292" t="s">
        <v>27</v>
      </c>
      <c r="X918" s="522"/>
      <c r="Y918" s="523"/>
      <c r="GA918" s="68"/>
    </row>
    <row r="919" spans="1:183" s="67" customFormat="1" ht="207" customHeight="1" x14ac:dyDescent="0.35">
      <c r="A919" s="67" t="s">
        <v>2495</v>
      </c>
      <c r="B919" s="255" t="s">
        <v>1486</v>
      </c>
      <c r="C919" s="287" t="s">
        <v>1487</v>
      </c>
      <c r="D919" s="256" t="s">
        <v>1488</v>
      </c>
      <c r="E919" s="14" t="s">
        <v>1525</v>
      </c>
      <c r="F919" s="12" t="s">
        <v>1526</v>
      </c>
      <c r="G919" s="264">
        <v>12000</v>
      </c>
      <c r="H919" s="250">
        <v>12000</v>
      </c>
      <c r="I919" s="277">
        <v>1</v>
      </c>
      <c r="J919" s="264">
        <v>10200</v>
      </c>
      <c r="K919" s="264">
        <v>1800</v>
      </c>
      <c r="L919" s="250">
        <v>0</v>
      </c>
      <c r="M919" s="250">
        <v>0</v>
      </c>
      <c r="N919" s="264">
        <v>0</v>
      </c>
      <c r="O919" s="244">
        <v>43606</v>
      </c>
      <c r="P919" s="252" t="e">
        <f>YEAR(#REF!)</f>
        <v>#REF!</v>
      </c>
      <c r="Q9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19" s="252">
        <f>YEAR(O919)</f>
        <v>2019</v>
      </c>
      <c r="S919" s="252" t="str">
        <f>IF(MONTH(O919)=1,"JANVIER",IF(MONTH(O919)=2,"FEVRIER",IF(MONTH(O919)=3,"MARS",IF(MONTH(O919)=4,"AVRIL",IF(MONTH(O919)=5,"MAI",IF(MONTH(O919)=6,"JUIN",IF(MONTH(O919)=7,"JUILLET",IF(MONTH(O919)=8,"AOUT",IF(MONTH(O919)=9,"SEPTEMBRE",IF(MONTH(O919)=10,"OCTOBRE",IF(MONTH(4)=11,"NOVEMBRE",IF(MONTH(#REF!)=12,"DECEMBRE"))))))))))))</f>
        <v>MAI</v>
      </c>
      <c r="T919" s="252" t="e">
        <f>YEAR(#REF!)</f>
        <v>#REF!</v>
      </c>
      <c r="U9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19" s="292" t="s">
        <v>27</v>
      </c>
      <c r="W919" s="292" t="s">
        <v>27</v>
      </c>
      <c r="X919" s="522"/>
      <c r="Y919" s="523"/>
      <c r="GA919" s="68"/>
    </row>
    <row r="920" spans="1:183" s="67" customFormat="1" ht="130.5" customHeight="1" x14ac:dyDescent="0.35">
      <c r="A920" s="67" t="s">
        <v>2495</v>
      </c>
      <c r="B920" s="255" t="s">
        <v>1486</v>
      </c>
      <c r="C920" s="287" t="s">
        <v>1487</v>
      </c>
      <c r="D920" s="256" t="s">
        <v>1488</v>
      </c>
      <c r="E920" s="14" t="s">
        <v>1527</v>
      </c>
      <c r="F920" s="12" t="s">
        <v>1528</v>
      </c>
      <c r="G920" s="250">
        <v>12000</v>
      </c>
      <c r="H920" s="250">
        <f>J920+K920+L920+M920+N920</f>
        <v>12000</v>
      </c>
      <c r="I920" s="277">
        <f>(J920+K920+L920+M920)/H920</f>
        <v>1</v>
      </c>
      <c r="J920" s="250">
        <v>10200</v>
      </c>
      <c r="K920" s="250">
        <v>1800</v>
      </c>
      <c r="L920" s="250">
        <v>0</v>
      </c>
      <c r="M920" s="250">
        <v>0</v>
      </c>
      <c r="N920" s="250">
        <v>0</v>
      </c>
      <c r="O920" s="39">
        <v>43742</v>
      </c>
      <c r="P920" s="252" t="e">
        <f>YEAR(#REF!)</f>
        <v>#REF!</v>
      </c>
      <c r="Q9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0" s="252">
        <f>YEAR(O920)</f>
        <v>2019</v>
      </c>
      <c r="S920" s="252" t="str">
        <f>IF(MONTH(O920)=1,"JANVIER",IF(MONTH(O920)=2,"FEVRIER",IF(MONTH(O920)=3,"MARS",IF(MONTH(O920)=4,"AVRIL",IF(MONTH(O920)=5,"MAI",IF(MONTH(O920)=6,"JUIN",IF(MONTH(O920)=7,"JUILLET",IF(MONTH(O920)=8,"AOUT",IF(MONTH(O920)=9,"SEPTEMBRE",IF(MONTH(O920)=10,"OCTOBRE",IF(MONTH(4)=11,"NOVEMBRE",IF(MONTH(#REF!)=12,"DECEMBRE"))))))))))))</f>
        <v>OCTOBRE</v>
      </c>
      <c r="T920" s="252" t="e">
        <f>YEAR(#REF!)</f>
        <v>#REF!</v>
      </c>
      <c r="U9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0" s="292" t="s">
        <v>27</v>
      </c>
      <c r="W920" s="292" t="s">
        <v>27</v>
      </c>
      <c r="X920" s="333"/>
      <c r="Y920" s="68"/>
      <c r="GA920" s="68"/>
    </row>
    <row r="921" spans="1:183" s="67" customFormat="1" ht="65.400000000000006" customHeight="1" x14ac:dyDescent="0.35">
      <c r="A921" s="67" t="s">
        <v>2495</v>
      </c>
      <c r="B921" s="255" t="s">
        <v>1486</v>
      </c>
      <c r="C921" s="287" t="s">
        <v>1487</v>
      </c>
      <c r="D921" s="256" t="s">
        <v>1488</v>
      </c>
      <c r="E921" s="14" t="s">
        <v>1529</v>
      </c>
      <c r="F921" s="12" t="s">
        <v>1530</v>
      </c>
      <c r="G921" s="284">
        <v>12000</v>
      </c>
      <c r="H921" s="250">
        <v>12000</v>
      </c>
      <c r="I921" s="277">
        <v>1</v>
      </c>
      <c r="J921" s="264">
        <v>10200</v>
      </c>
      <c r="K921" s="264">
        <v>1800</v>
      </c>
      <c r="L921" s="250">
        <v>0</v>
      </c>
      <c r="M921" s="250">
        <v>0</v>
      </c>
      <c r="N921" s="264">
        <v>0</v>
      </c>
      <c r="O921" s="244">
        <v>43641</v>
      </c>
      <c r="P921" s="252" t="e">
        <f>YEAR(#REF!)</f>
        <v>#REF!</v>
      </c>
      <c r="Q9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1" s="252">
        <f>YEAR(O921)</f>
        <v>2019</v>
      </c>
      <c r="S921" s="252" t="str">
        <f>IF(MONTH(O921)=1,"JANVIER",IF(MONTH(O921)=2,"FEVRIER",IF(MONTH(O921)=3,"MARS",IF(MONTH(O921)=4,"AVRIL",IF(MONTH(O921)=5,"MAI",IF(MONTH(O921)=6,"JUIN",IF(MONTH(O921)=7,"JUILLET",IF(MONTH(O921)=8,"AOUT",IF(MONTH(O921)=9,"SEPTEMBRE",IF(MONTH(O921)=10,"OCTOBRE",IF(MONTH(4)=11,"NOVEMBRE",IF(MONTH(#REF!)=12,"DECEMBRE"))))))))))))</f>
        <v>JUIN</v>
      </c>
      <c r="T921" s="252" t="e">
        <f>YEAR(#REF!)</f>
        <v>#REF!</v>
      </c>
      <c r="U9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1" s="292" t="s">
        <v>27</v>
      </c>
      <c r="W921" s="292" t="s">
        <v>27</v>
      </c>
      <c r="X921" s="522"/>
      <c r="Y921" s="523"/>
      <c r="GA921" s="68"/>
    </row>
    <row r="922" spans="1:183" s="67" customFormat="1" ht="133.5" customHeight="1" x14ac:dyDescent="0.35">
      <c r="A922" s="67" t="s">
        <v>2495</v>
      </c>
      <c r="B922" s="255" t="s">
        <v>1486</v>
      </c>
      <c r="C922" s="287" t="s">
        <v>1487</v>
      </c>
      <c r="D922" s="256" t="s">
        <v>1488</v>
      </c>
      <c r="E922" s="14" t="s">
        <v>1531</v>
      </c>
      <c r="F922" s="349" t="s">
        <v>1532</v>
      </c>
      <c r="G922" s="250">
        <v>12000</v>
      </c>
      <c r="H922" s="250">
        <v>12000</v>
      </c>
      <c r="I922" s="277">
        <v>1</v>
      </c>
      <c r="J922" s="250">
        <v>10200</v>
      </c>
      <c r="K922" s="250">
        <v>1800</v>
      </c>
      <c r="L922" s="250">
        <v>0</v>
      </c>
      <c r="M922" s="250">
        <v>0</v>
      </c>
      <c r="N922" s="250">
        <v>0</v>
      </c>
      <c r="O922" s="11">
        <v>43564</v>
      </c>
      <c r="P922" s="252" t="e">
        <f>YEAR(#REF!)</f>
        <v>#REF!</v>
      </c>
      <c r="Q9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2" s="252">
        <f>YEAR(O922)</f>
        <v>2019</v>
      </c>
      <c r="S922" s="252" t="str">
        <f>IF(MONTH(O922)=1,"JANVIER",IF(MONTH(O922)=2,"FEVRIER",IF(MONTH(O922)=3,"MARS",IF(MONTH(O922)=4,"AVRIL",IF(MONTH(O922)=5,"MAI",IF(MONTH(O922)=6,"JUIN",IF(MONTH(O922)=7,"JUILLET",IF(MONTH(O922)=8,"AOUT",IF(MONTH(O922)=9,"SEPTEMBRE",IF(MONTH(O922)=10,"OCTOBRE",IF(MONTH(4)=11,"NOVEMBRE",IF(MONTH(#REF!)=12,"DECEMBRE"))))))))))))</f>
        <v>AVRIL</v>
      </c>
      <c r="T922" s="252" t="e">
        <f>YEAR(#REF!)</f>
        <v>#REF!</v>
      </c>
      <c r="U9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2" s="292" t="s">
        <v>27</v>
      </c>
      <c r="W922" s="292" t="s">
        <v>27</v>
      </c>
      <c r="X922" s="522"/>
      <c r="Y922" s="523"/>
      <c r="GA922" s="68"/>
    </row>
    <row r="923" spans="1:183" s="67" customFormat="1" ht="72.650000000000006" customHeight="1" x14ac:dyDescent="0.35">
      <c r="A923" s="67" t="s">
        <v>2495</v>
      </c>
      <c r="B923" s="282" t="s">
        <v>1486</v>
      </c>
      <c r="C923" s="14" t="s">
        <v>1487</v>
      </c>
      <c r="D923" s="256" t="s">
        <v>1488</v>
      </c>
      <c r="E923" s="14" t="s">
        <v>1533</v>
      </c>
      <c r="F923" s="12" t="s">
        <v>1534</v>
      </c>
      <c r="G923" s="15">
        <v>12000</v>
      </c>
      <c r="H923" s="37">
        <f>SUM(J923+K923+L923+M923+N923)</f>
        <v>12000</v>
      </c>
      <c r="I923" s="93">
        <f>(J923+K923+L923+M923)/H923</f>
        <v>1</v>
      </c>
      <c r="J923" s="37">
        <v>10200</v>
      </c>
      <c r="K923" s="37">
        <v>1800</v>
      </c>
      <c r="L923" s="37">
        <v>0</v>
      </c>
      <c r="M923" s="37">
        <v>0</v>
      </c>
      <c r="N923" s="37">
        <v>0</v>
      </c>
      <c r="O923" s="38">
        <v>43851</v>
      </c>
      <c r="P923" s="252" t="e">
        <f>YEAR(#REF!)</f>
        <v>#REF!</v>
      </c>
      <c r="Q9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3" s="252">
        <f>YEAR(O923)</f>
        <v>2020</v>
      </c>
      <c r="S923" s="252" t="str">
        <f>IF(MONTH(O923)=1,"JANVIER",IF(MONTH(O923)=2,"FEVRIER",IF(MONTH(O923)=3,"MARS",IF(MONTH(O923)=4,"AVRIL",IF(MONTH(O923)=5,"MAI",IF(MONTH(O923)=6,"JUIN",IF(MONTH(O923)=7,"JUILLET",IF(MONTH(O923)=8,"AOUT",IF(MONTH(O923)=9,"SEPTEMBRE",IF(MONTH(O923)=10,"OCTOBRE",IF(MONTH(4)=11,"NOVEMBRE",IF(MONTH(#REF!)=12,"DECEMBRE"))))))))))))</f>
        <v>JANVIER</v>
      </c>
      <c r="T923" s="252" t="e">
        <f>YEAR(#REF!)</f>
        <v>#REF!</v>
      </c>
      <c r="U9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3" s="292" t="s">
        <v>27</v>
      </c>
      <c r="W923" s="292" t="s">
        <v>27</v>
      </c>
      <c r="X923" s="333"/>
      <c r="Y923" s="68"/>
      <c r="GA923" s="68"/>
    </row>
    <row r="924" spans="1:183" s="67" customFormat="1" ht="87.9" customHeight="1" x14ac:dyDescent="0.35">
      <c r="A924" s="67" t="s">
        <v>2495</v>
      </c>
      <c r="B924" s="255" t="s">
        <v>1486</v>
      </c>
      <c r="C924" s="14" t="s">
        <v>1487</v>
      </c>
      <c r="D924" s="256" t="s">
        <v>1488</v>
      </c>
      <c r="E924" s="14" t="s">
        <v>1535</v>
      </c>
      <c r="F924" s="12" t="s">
        <v>1536</v>
      </c>
      <c r="G924" s="250">
        <v>12000</v>
      </c>
      <c r="H924" s="250">
        <f>J924+K924+L924+M924+N924</f>
        <v>12000</v>
      </c>
      <c r="I924" s="277">
        <f>(J924+K924+L924+M924)/H924</f>
        <v>1</v>
      </c>
      <c r="J924" s="250">
        <v>10200</v>
      </c>
      <c r="K924" s="250">
        <v>1800</v>
      </c>
      <c r="L924" s="250">
        <v>0</v>
      </c>
      <c r="M924" s="250">
        <v>0</v>
      </c>
      <c r="N924" s="250">
        <v>0</v>
      </c>
      <c r="O924" s="39">
        <v>43742</v>
      </c>
      <c r="P924" s="252" t="e">
        <f>YEAR(#REF!)</f>
        <v>#REF!</v>
      </c>
      <c r="Q9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4" s="252">
        <f>YEAR(O924)</f>
        <v>2019</v>
      </c>
      <c r="S924" s="252" t="str">
        <f>IF(MONTH(O924)=1,"JANVIER",IF(MONTH(O924)=2,"FEVRIER",IF(MONTH(O924)=3,"MARS",IF(MONTH(O924)=4,"AVRIL",IF(MONTH(O924)=5,"MAI",IF(MONTH(O924)=6,"JUIN",IF(MONTH(O924)=7,"JUILLET",IF(MONTH(O924)=8,"AOUT",IF(MONTH(O924)=9,"SEPTEMBRE",IF(MONTH(O924)=10,"OCTOBRE",IF(MONTH(4)=11,"NOVEMBRE",IF(MONTH(#REF!)=12,"DECEMBRE"))))))))))))</f>
        <v>OCTOBRE</v>
      </c>
      <c r="T924" s="252" t="e">
        <f>YEAR(#REF!)</f>
        <v>#REF!</v>
      </c>
      <c r="U9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4" s="292" t="s">
        <v>27</v>
      </c>
      <c r="W924" s="292" t="s">
        <v>27</v>
      </c>
      <c r="X924" s="333"/>
      <c r="Y924" s="68"/>
      <c r="GA924" s="68"/>
    </row>
    <row r="925" spans="1:183" s="67" customFormat="1" ht="102.65" customHeight="1" x14ac:dyDescent="0.35">
      <c r="A925" s="67" t="s">
        <v>2495</v>
      </c>
      <c r="B925" s="255" t="s">
        <v>1486</v>
      </c>
      <c r="C925" s="14" t="s">
        <v>1487</v>
      </c>
      <c r="D925" s="256" t="s">
        <v>1488</v>
      </c>
      <c r="E925" s="14" t="s">
        <v>1537</v>
      </c>
      <c r="F925" s="349" t="s">
        <v>1538</v>
      </c>
      <c r="G925" s="250">
        <v>12000</v>
      </c>
      <c r="H925" s="250">
        <v>12000</v>
      </c>
      <c r="I925" s="277">
        <v>1</v>
      </c>
      <c r="J925" s="250">
        <v>10200</v>
      </c>
      <c r="K925" s="250">
        <v>1800</v>
      </c>
      <c r="L925" s="250">
        <v>0</v>
      </c>
      <c r="M925" s="250">
        <v>0</v>
      </c>
      <c r="N925" s="250">
        <v>0</v>
      </c>
      <c r="O925" s="11">
        <v>43564</v>
      </c>
      <c r="P925" s="252" t="e">
        <f>YEAR(#REF!)</f>
        <v>#REF!</v>
      </c>
      <c r="Q9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5" s="252">
        <f>YEAR(O925)</f>
        <v>2019</v>
      </c>
      <c r="S925" s="252" t="str">
        <f>IF(MONTH(O925)=1,"JANVIER",IF(MONTH(O925)=2,"FEVRIER",IF(MONTH(O925)=3,"MARS",IF(MONTH(O925)=4,"AVRIL",IF(MONTH(O925)=5,"MAI",IF(MONTH(O925)=6,"JUIN",IF(MONTH(O925)=7,"JUILLET",IF(MONTH(O925)=8,"AOUT",IF(MONTH(O925)=9,"SEPTEMBRE",IF(MONTH(O925)=10,"OCTOBRE",IF(MONTH(4)=11,"NOVEMBRE",IF(MONTH(#REF!)=12,"DECEMBRE"))))))))))))</f>
        <v>AVRIL</v>
      </c>
      <c r="T925" s="252" t="e">
        <f>YEAR(#REF!)</f>
        <v>#REF!</v>
      </c>
      <c r="U9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5" s="292" t="s">
        <v>27</v>
      </c>
      <c r="W925" s="292" t="s">
        <v>27</v>
      </c>
      <c r="X925" s="522"/>
      <c r="Y925" s="523"/>
      <c r="GA925" s="68"/>
    </row>
    <row r="926" spans="1:183" s="67" customFormat="1" ht="93.9" customHeight="1" x14ac:dyDescent="0.35">
      <c r="A926" s="67" t="s">
        <v>2495</v>
      </c>
      <c r="B926" s="255" t="s">
        <v>1486</v>
      </c>
      <c r="C926" s="14" t="s">
        <v>1487</v>
      </c>
      <c r="D926" s="256" t="s">
        <v>1488</v>
      </c>
      <c r="E926" s="14" t="s">
        <v>1539</v>
      </c>
      <c r="F926" s="12" t="s">
        <v>1540</v>
      </c>
      <c r="G926" s="264">
        <v>12000</v>
      </c>
      <c r="H926" s="250">
        <v>12000</v>
      </c>
      <c r="I926" s="277">
        <v>1</v>
      </c>
      <c r="J926" s="264">
        <v>10200</v>
      </c>
      <c r="K926" s="264">
        <v>1800</v>
      </c>
      <c r="L926" s="250">
        <v>0</v>
      </c>
      <c r="M926" s="250">
        <v>0</v>
      </c>
      <c r="N926" s="264">
        <v>0</v>
      </c>
      <c r="O926" s="244">
        <v>43709</v>
      </c>
      <c r="P926" s="252" t="e">
        <f>YEAR(#REF!)</f>
        <v>#REF!</v>
      </c>
      <c r="Q9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6" s="252">
        <f>YEAR(O926)</f>
        <v>2019</v>
      </c>
      <c r="S926" s="252" t="str">
        <f>IF(MONTH(O926)=1,"JANVIER",IF(MONTH(O926)=2,"FEVRIER",IF(MONTH(O926)=3,"MARS",IF(MONTH(O926)=4,"AVRIL",IF(MONTH(O926)=5,"MAI",IF(MONTH(O926)=6,"JUIN",IF(MONTH(O926)=7,"JUILLET",IF(MONTH(O926)=8,"AOUT",IF(MONTH(O926)=9,"SEPTEMBRE",IF(MONTH(O926)=10,"OCTOBRE",IF(MONTH(4)=11,"NOVEMBRE",IF(MONTH(#REF!)=12,"DECEMBRE"))))))))))))</f>
        <v>SEPTEMBRE</v>
      </c>
      <c r="T926" s="252" t="e">
        <f>YEAR(#REF!)</f>
        <v>#REF!</v>
      </c>
      <c r="U9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6" s="292" t="s">
        <v>27</v>
      </c>
      <c r="W926" s="292" t="s">
        <v>27</v>
      </c>
      <c r="X926" s="522"/>
      <c r="Y926" s="68"/>
      <c r="GA926" s="68"/>
    </row>
    <row r="927" spans="1:183" s="67" customFormat="1" ht="122.15" customHeight="1" x14ac:dyDescent="0.35">
      <c r="A927" s="67" t="s">
        <v>2495</v>
      </c>
      <c r="B927" s="338" t="s">
        <v>1486</v>
      </c>
      <c r="C927" s="14" t="s">
        <v>1487</v>
      </c>
      <c r="D927" s="256" t="s">
        <v>1488</v>
      </c>
      <c r="E927" s="287" t="s">
        <v>1541</v>
      </c>
      <c r="F927" s="51" t="s">
        <v>1542</v>
      </c>
      <c r="G927" s="37">
        <v>12000</v>
      </c>
      <c r="H927" s="37">
        <f>SUM(J927+K927+L927+M927+N927)</f>
        <v>12000</v>
      </c>
      <c r="I927" s="93">
        <f>(J927+K927+L927+M927)/H927</f>
        <v>1</v>
      </c>
      <c r="J927" s="37">
        <v>10200</v>
      </c>
      <c r="K927" s="37">
        <v>1800</v>
      </c>
      <c r="L927" s="37">
        <v>0</v>
      </c>
      <c r="M927" s="37">
        <v>0</v>
      </c>
      <c r="N927" s="37">
        <v>0</v>
      </c>
      <c r="O927" s="38">
        <v>43774</v>
      </c>
      <c r="P927" s="252" t="e">
        <f>YEAR(#REF!)</f>
        <v>#REF!</v>
      </c>
      <c r="Q9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7" s="252">
        <f>YEAR(O927)</f>
        <v>2019</v>
      </c>
      <c r="S927" s="252" t="e">
        <f>IF(MONTH(O927)=1,"JANVIER",IF(MONTH(O927)=2,"FEVRIER",IF(MONTH(O927)=3,"MARS",IF(MONTH(O927)=4,"AVRIL",IF(MONTH(O927)=5,"MAI",IF(MONTH(O927)=6,"JUIN",IF(MONTH(O927)=7,"JUILLET",IF(MONTH(O927)=8,"AOUT",IF(MONTH(O927)=9,"SEPTEMBRE",IF(MONTH(O927)=10,"OCTOBRE",IF(MONTH(O894)=11,"NOVEMBRE",IF(MONTH(#REF!)=12,"DECEMBRE"))))))))))))</f>
        <v>#REF!</v>
      </c>
      <c r="T927" s="252" t="e">
        <f>YEAR(#REF!)</f>
        <v>#REF!</v>
      </c>
      <c r="U9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7" s="292" t="s">
        <v>27</v>
      </c>
      <c r="W927" s="292" t="s">
        <v>27</v>
      </c>
      <c r="X927" s="333"/>
      <c r="Y927" s="68"/>
      <c r="GA927" s="68"/>
    </row>
    <row r="928" spans="1:183" s="67" customFormat="1" ht="108.9" customHeight="1" x14ac:dyDescent="0.35">
      <c r="A928" s="67" t="s">
        <v>2495</v>
      </c>
      <c r="B928" s="255" t="s">
        <v>1486</v>
      </c>
      <c r="C928" s="14" t="s">
        <v>1487</v>
      </c>
      <c r="D928" s="256" t="s">
        <v>1488</v>
      </c>
      <c r="E928" s="14" t="s">
        <v>1543</v>
      </c>
      <c r="F928" s="349" t="s">
        <v>1544</v>
      </c>
      <c r="G928" s="250">
        <v>12000</v>
      </c>
      <c r="H928" s="250">
        <v>12000</v>
      </c>
      <c r="I928" s="277">
        <v>1</v>
      </c>
      <c r="J928" s="250">
        <v>10200</v>
      </c>
      <c r="K928" s="250">
        <v>1800</v>
      </c>
      <c r="L928" s="250">
        <v>0</v>
      </c>
      <c r="M928" s="250">
        <v>0</v>
      </c>
      <c r="N928" s="250">
        <v>0</v>
      </c>
      <c r="O928" s="11">
        <v>43564</v>
      </c>
      <c r="P928" s="252" t="e">
        <f>YEAR(#REF!)</f>
        <v>#REF!</v>
      </c>
      <c r="Q9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8" s="252">
        <f>YEAR(O928)</f>
        <v>2019</v>
      </c>
      <c r="S928" s="252" t="str">
        <f>IF(MONTH(O928)=1,"JANVIER",IF(MONTH(O928)=2,"FEVRIER",IF(MONTH(O928)=3,"MARS",IF(MONTH(O928)=4,"AVRIL",IF(MONTH(O928)=5,"MAI",IF(MONTH(O928)=6,"JUIN",IF(MONTH(O928)=7,"JUILLET",IF(MONTH(O928)=8,"AOUT",IF(MONTH(O928)=9,"SEPTEMBRE",IF(MONTH(O928)=10,"OCTOBRE",IF(MONTH(4)=11,"NOVEMBRE",IF(MONTH(#REF!)=12,"DECEMBRE"))))))))))))</f>
        <v>AVRIL</v>
      </c>
      <c r="T928" s="252" t="e">
        <f>YEAR(#REF!)</f>
        <v>#REF!</v>
      </c>
      <c r="U9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8" s="292" t="s">
        <v>27</v>
      </c>
      <c r="W928" s="292" t="s">
        <v>27</v>
      </c>
      <c r="X928" s="522"/>
      <c r="Y928" s="523"/>
      <c r="GA928" s="68"/>
    </row>
    <row r="929" spans="1:183" s="67" customFormat="1" ht="94.5" customHeight="1" x14ac:dyDescent="0.35">
      <c r="A929" s="67" t="s">
        <v>2495</v>
      </c>
      <c r="B929" s="255" t="s">
        <v>1486</v>
      </c>
      <c r="C929" s="14" t="s">
        <v>1487</v>
      </c>
      <c r="D929" s="256" t="s">
        <v>1488</v>
      </c>
      <c r="E929" s="14" t="s">
        <v>1545</v>
      </c>
      <c r="F929" s="12" t="s">
        <v>1546</v>
      </c>
      <c r="G929" s="264">
        <v>12000</v>
      </c>
      <c r="H929" s="250">
        <v>12000</v>
      </c>
      <c r="I929" s="277">
        <v>1</v>
      </c>
      <c r="J929" s="264">
        <v>10200</v>
      </c>
      <c r="K929" s="264">
        <v>1800</v>
      </c>
      <c r="L929" s="250">
        <v>0</v>
      </c>
      <c r="M929" s="250">
        <v>0</v>
      </c>
      <c r="N929" s="264">
        <v>0</v>
      </c>
      <c r="O929" s="244">
        <v>43522</v>
      </c>
      <c r="P929" s="252" t="e">
        <f>YEAR(#REF!)</f>
        <v>#REF!</v>
      </c>
      <c r="Q9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29" s="252">
        <f>YEAR(O929)</f>
        <v>2019</v>
      </c>
      <c r="S929" s="252" t="str">
        <f>IF(MONTH(O929)=1,"JANVIER",IF(MONTH(O929)=2,"FEVRIER",IF(MONTH(O929)=3,"MARS",IF(MONTH(O929)=4,"AVRIL",IF(MONTH(O929)=5,"MAI",IF(MONTH(O929)=6,"JUIN",IF(MONTH(O929)=7,"JUILLET",IF(MONTH(O929)=8,"AOUT",IF(MONTH(O929)=9,"SEPTEMBRE",IF(MONTH(O929)=10,"OCTOBRE",IF(MONTH(4)=11,"NOVEMBRE",IF(MONTH(#REF!)=12,"DECEMBRE"))))))))))))</f>
        <v>FEVRIER</v>
      </c>
      <c r="T929" s="252" t="e">
        <f>YEAR(#REF!)</f>
        <v>#REF!</v>
      </c>
      <c r="U92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29" s="292" t="s">
        <v>27</v>
      </c>
      <c r="W929" s="292" t="s">
        <v>27</v>
      </c>
      <c r="X929" s="522"/>
      <c r="Y929" s="523"/>
      <c r="GA929" s="68"/>
    </row>
    <row r="930" spans="1:183" s="67" customFormat="1" ht="74.150000000000006" customHeight="1" x14ac:dyDescent="0.35">
      <c r="A930" s="67" t="s">
        <v>2495</v>
      </c>
      <c r="B930" s="255" t="s">
        <v>1486</v>
      </c>
      <c r="C930" s="14" t="s">
        <v>1487</v>
      </c>
      <c r="D930" s="256" t="s">
        <v>1488</v>
      </c>
      <c r="E930" s="14" t="s">
        <v>1547</v>
      </c>
      <c r="F930" s="12" t="s">
        <v>1548</v>
      </c>
      <c r="G930" s="264">
        <v>12000</v>
      </c>
      <c r="H930" s="250">
        <v>12000</v>
      </c>
      <c r="I930" s="277">
        <v>1</v>
      </c>
      <c r="J930" s="264">
        <v>10200</v>
      </c>
      <c r="K930" s="264">
        <v>1800</v>
      </c>
      <c r="L930" s="250">
        <v>0</v>
      </c>
      <c r="M930" s="250">
        <v>0</v>
      </c>
      <c r="N930" s="264">
        <v>0</v>
      </c>
      <c r="O930" s="244">
        <v>43709</v>
      </c>
      <c r="P930" s="252" t="e">
        <f>YEAR(#REF!)</f>
        <v>#REF!</v>
      </c>
      <c r="Q9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0" s="252">
        <f>YEAR(O930)</f>
        <v>2019</v>
      </c>
      <c r="S930" s="252" t="str">
        <f>IF(MONTH(O930)=1,"JANVIER",IF(MONTH(O930)=2,"FEVRIER",IF(MONTH(O930)=3,"MARS",IF(MONTH(O930)=4,"AVRIL",IF(MONTH(O930)=5,"MAI",IF(MONTH(O930)=6,"JUIN",IF(MONTH(O930)=7,"JUILLET",IF(MONTH(O930)=8,"AOUT",IF(MONTH(O930)=9,"SEPTEMBRE",IF(MONTH(O930)=10,"OCTOBRE",IF(MONTH(4)=11,"NOVEMBRE",IF(MONTH(#REF!)=12,"DECEMBRE"))))))))))))</f>
        <v>SEPTEMBRE</v>
      </c>
      <c r="T930" s="252" t="e">
        <f>YEAR(#REF!)</f>
        <v>#REF!</v>
      </c>
      <c r="U93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0" s="292" t="s">
        <v>27</v>
      </c>
      <c r="W930" s="292" t="s">
        <v>27</v>
      </c>
      <c r="X930" s="522"/>
      <c r="Y930" s="68"/>
      <c r="GA930" s="68"/>
    </row>
    <row r="931" spans="1:183" s="215" customFormat="1" ht="86.4" customHeight="1" x14ac:dyDescent="0.35">
      <c r="A931" s="67" t="s">
        <v>2495</v>
      </c>
      <c r="B931" s="338" t="s">
        <v>1486</v>
      </c>
      <c r="C931" s="14" t="s">
        <v>1487</v>
      </c>
      <c r="D931" s="256" t="s">
        <v>1488</v>
      </c>
      <c r="E931" s="287" t="s">
        <v>1549</v>
      </c>
      <c r="F931" s="51" t="s">
        <v>1550</v>
      </c>
      <c r="G931" s="37">
        <v>12000</v>
      </c>
      <c r="H931" s="37">
        <f>SUM(J931+K931+L931+M931+N931)</f>
        <v>12000</v>
      </c>
      <c r="I931" s="277">
        <v>1</v>
      </c>
      <c r="J931" s="37">
        <v>10200</v>
      </c>
      <c r="K931" s="37">
        <v>1800</v>
      </c>
      <c r="L931" s="37">
        <v>0</v>
      </c>
      <c r="M931" s="37">
        <v>0</v>
      </c>
      <c r="N931" s="37">
        <v>0</v>
      </c>
      <c r="O931" s="38">
        <v>43797</v>
      </c>
      <c r="P931" s="252" t="e">
        <f>YEAR(#REF!)</f>
        <v>#REF!</v>
      </c>
      <c r="Q9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1" s="252">
        <f>YEAR(O931)</f>
        <v>2019</v>
      </c>
      <c r="S931" s="252" t="e">
        <f>IF(MONTH(O931)=1,"JANVIER",IF(MONTH(O931)=2,"FEVRIER",IF(MONTH(O931)=3,"MARS",IF(MONTH(O931)=4,"AVRIL",IF(MONTH(O931)=5,"MAI",IF(MONTH(O931)=6,"JUIN",IF(MONTH(O931)=7,"JUILLET",IF(MONTH(O931)=8,"AOUT",IF(MONTH(O931)=9,"SEPTEMBRE",IF(MONTH(O931)=10,"OCTOBRE",IF(MONTH(4)=11,"NOVEMBRE",IF(MONTH(#REF!)=12,"DECEMBRE"))))))))))))</f>
        <v>#REF!</v>
      </c>
      <c r="T931" s="252" t="e">
        <f>YEAR(#REF!)</f>
        <v>#REF!</v>
      </c>
      <c r="U93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1" s="317" t="s">
        <v>27</v>
      </c>
      <c r="W931" s="317" t="s">
        <v>27</v>
      </c>
      <c r="X931" s="305"/>
      <c r="Y931" s="68"/>
      <c r="Z931" s="271"/>
      <c r="AA931" s="271"/>
      <c r="GA931" s="204"/>
    </row>
    <row r="932" spans="1:183" s="67" customFormat="1" ht="81.650000000000006" customHeight="1" x14ac:dyDescent="0.35">
      <c r="A932" s="67" t="s">
        <v>2495</v>
      </c>
      <c r="B932" s="282" t="s">
        <v>1486</v>
      </c>
      <c r="C932" s="14" t="s">
        <v>1487</v>
      </c>
      <c r="D932" s="256" t="s">
        <v>1488</v>
      </c>
      <c r="E932" s="14" t="s">
        <v>1551</v>
      </c>
      <c r="F932" s="12" t="s">
        <v>237</v>
      </c>
      <c r="G932" s="15">
        <v>12000</v>
      </c>
      <c r="H932" s="37">
        <f>J932+K932+L932+M932+N932</f>
        <v>12000</v>
      </c>
      <c r="I932" s="93">
        <f t="shared" ref="I932:I959" si="14">(J932+K932+L932+M932)/H932</f>
        <v>1</v>
      </c>
      <c r="J932" s="15">
        <v>10200</v>
      </c>
      <c r="K932" s="15">
        <v>1800</v>
      </c>
      <c r="L932" s="15">
        <v>0</v>
      </c>
      <c r="M932" s="15">
        <v>0</v>
      </c>
      <c r="N932" s="15">
        <v>0</v>
      </c>
      <c r="O932" s="38">
        <v>43902</v>
      </c>
      <c r="P932" s="252" t="e">
        <f>YEAR(#REF!)</f>
        <v>#REF!</v>
      </c>
      <c r="Q9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2" s="252">
        <f>YEAR(O932)</f>
        <v>2020</v>
      </c>
      <c r="S932" s="252" t="str">
        <f>IF(MONTH(O932)=1,"JANVIER",IF(MONTH(O932)=2,"FEVRIER",IF(MONTH(O932)=3,"MARS",IF(MONTH(O932)=4,"AVRIL",IF(MONTH(O932)=5,"MAI",IF(MONTH(O932)=6,"JUIN",IF(MONTH(O932)=7,"JUILLET",IF(MONTH(O932)=8,"AOUT",IF(MONTH(O932)=9,"SEPTEMBRE",IF(MONTH(O932)=10,"OCTOBRE",IF(MONTH(4)=11,"NOVEMBRE",IF(MONTH(#REF!)=12,"DECEMBRE"))))))))))))</f>
        <v>MARS</v>
      </c>
      <c r="T932" s="252" t="e">
        <f>YEAR(#REF!)</f>
        <v>#REF!</v>
      </c>
      <c r="U93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2" s="292" t="s">
        <v>27</v>
      </c>
      <c r="W932" s="292" t="s">
        <v>27</v>
      </c>
      <c r="X932" s="333"/>
      <c r="Y932" s="68"/>
      <c r="GA932" s="68"/>
    </row>
    <row r="933" spans="1:183" s="67" customFormat="1" ht="80.150000000000006" customHeight="1" x14ac:dyDescent="0.35">
      <c r="A933" s="67" t="s">
        <v>2495</v>
      </c>
      <c r="B933" s="282" t="s">
        <v>1486</v>
      </c>
      <c r="C933" s="14" t="s">
        <v>1487</v>
      </c>
      <c r="D933" s="256" t="s">
        <v>1488</v>
      </c>
      <c r="E933" s="14" t="s">
        <v>1552</v>
      </c>
      <c r="F933" s="12" t="s">
        <v>1553</v>
      </c>
      <c r="G933" s="15">
        <v>12000</v>
      </c>
      <c r="H933" s="37">
        <f>J933+K933+L933+M933+N933</f>
        <v>12000</v>
      </c>
      <c r="I933" s="93">
        <f t="shared" si="14"/>
        <v>1</v>
      </c>
      <c r="J933" s="15">
        <v>10200</v>
      </c>
      <c r="K933" s="15">
        <v>1800</v>
      </c>
      <c r="L933" s="15">
        <v>0</v>
      </c>
      <c r="M933" s="15">
        <v>0</v>
      </c>
      <c r="N933" s="15">
        <v>0</v>
      </c>
      <c r="O933" s="38">
        <v>43902</v>
      </c>
      <c r="P933" s="252" t="e">
        <f>YEAR(#REF!)</f>
        <v>#REF!</v>
      </c>
      <c r="Q9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3" s="252">
        <f>YEAR(O933)</f>
        <v>2020</v>
      </c>
      <c r="S933" s="252" t="str">
        <f>IF(MONTH(O933)=1,"JANVIER",IF(MONTH(O933)=2,"FEVRIER",IF(MONTH(O933)=3,"MARS",IF(MONTH(O933)=4,"AVRIL",IF(MONTH(O933)=5,"MAI",IF(MONTH(O933)=6,"JUIN",IF(MONTH(O933)=7,"JUILLET",IF(MONTH(O933)=8,"AOUT",IF(MONTH(O933)=9,"SEPTEMBRE",IF(MONTH(O933)=10,"OCTOBRE",IF(MONTH(4)=11,"NOVEMBRE",IF(MONTH(#REF!)=12,"DECEMBRE"))))))))))))</f>
        <v>MARS</v>
      </c>
      <c r="T933" s="252" t="e">
        <f>YEAR(#REF!)</f>
        <v>#REF!</v>
      </c>
      <c r="U93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3" s="292" t="s">
        <v>27</v>
      </c>
      <c r="W933" s="292" t="s">
        <v>27</v>
      </c>
      <c r="X933" s="333"/>
      <c r="Y933" s="68"/>
      <c r="GA933" s="68"/>
    </row>
    <row r="934" spans="1:183" s="67" customFormat="1" ht="107.4" customHeight="1" x14ac:dyDescent="0.35">
      <c r="A934" s="67" t="s">
        <v>2495</v>
      </c>
      <c r="B934" s="282" t="s">
        <v>1486</v>
      </c>
      <c r="C934" s="14" t="s">
        <v>1487</v>
      </c>
      <c r="D934" s="256" t="s">
        <v>1488</v>
      </c>
      <c r="E934" s="14" t="s">
        <v>1554</v>
      </c>
      <c r="F934" s="12" t="s">
        <v>1555</v>
      </c>
      <c r="G934" s="15">
        <v>12000</v>
      </c>
      <c r="H934" s="37">
        <f>J934+K934+L934+M934+N934</f>
        <v>12000</v>
      </c>
      <c r="I934" s="93">
        <f t="shared" si="14"/>
        <v>1</v>
      </c>
      <c r="J934" s="15">
        <v>10200</v>
      </c>
      <c r="K934" s="15">
        <v>1800</v>
      </c>
      <c r="L934" s="15">
        <v>0</v>
      </c>
      <c r="M934" s="15">
        <v>0</v>
      </c>
      <c r="N934" s="15">
        <v>0</v>
      </c>
      <c r="O934" s="38">
        <v>43902</v>
      </c>
      <c r="P934" s="252" t="e">
        <f>YEAR(#REF!)</f>
        <v>#REF!</v>
      </c>
      <c r="Q9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4" s="252">
        <f>YEAR(O934)</f>
        <v>2020</v>
      </c>
      <c r="S934" s="252" t="str">
        <f>IF(MONTH(O934)=1,"JANVIER",IF(MONTH(O934)=2,"FEVRIER",IF(MONTH(O934)=3,"MARS",IF(MONTH(O934)=4,"AVRIL",IF(MONTH(O934)=5,"MAI",IF(MONTH(O934)=6,"JUIN",IF(MONTH(O934)=7,"JUILLET",IF(MONTH(O934)=8,"AOUT",IF(MONTH(O934)=9,"SEPTEMBRE",IF(MONTH(O934)=10,"OCTOBRE",IF(MONTH(4)=11,"NOVEMBRE",IF(MONTH(#REF!)=12,"DECEMBRE"))))))))))))</f>
        <v>MARS</v>
      </c>
      <c r="T934" s="252" t="e">
        <f>YEAR(#REF!)</f>
        <v>#REF!</v>
      </c>
      <c r="U93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4" s="292" t="s">
        <v>27</v>
      </c>
      <c r="W934" s="292" t="s">
        <v>27</v>
      </c>
      <c r="X934" s="333"/>
      <c r="Y934" s="68"/>
      <c r="GA934" s="68"/>
    </row>
    <row r="935" spans="1:183" s="67" customFormat="1" ht="48.65" customHeight="1" x14ac:dyDescent="0.35">
      <c r="A935" s="67" t="s">
        <v>2495</v>
      </c>
      <c r="B935" s="282" t="s">
        <v>1486</v>
      </c>
      <c r="C935" s="14" t="s">
        <v>1487</v>
      </c>
      <c r="D935" s="256" t="s">
        <v>1488</v>
      </c>
      <c r="E935" s="14" t="s">
        <v>1556</v>
      </c>
      <c r="F935" s="12" t="s">
        <v>1557</v>
      </c>
      <c r="G935" s="15">
        <v>12000</v>
      </c>
      <c r="H935" s="37">
        <f>J935+K935+L935+M935+N935</f>
        <v>12000</v>
      </c>
      <c r="I935" s="93">
        <f t="shared" si="14"/>
        <v>1</v>
      </c>
      <c r="J935" s="15">
        <v>10200</v>
      </c>
      <c r="K935" s="15">
        <v>1800</v>
      </c>
      <c r="L935" s="15">
        <v>0</v>
      </c>
      <c r="M935" s="15">
        <v>0</v>
      </c>
      <c r="N935" s="15">
        <v>0</v>
      </c>
      <c r="O935" s="38">
        <v>43902</v>
      </c>
      <c r="P935" s="252" t="e">
        <f>YEAR(#REF!)</f>
        <v>#REF!</v>
      </c>
      <c r="Q9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5" s="252">
        <f>YEAR(O935)</f>
        <v>2020</v>
      </c>
      <c r="S935" s="252" t="str">
        <f>IF(MONTH(O935)=1,"JANVIER",IF(MONTH(O935)=2,"FEVRIER",IF(MONTH(O935)=3,"MARS",IF(MONTH(O935)=4,"AVRIL",IF(MONTH(O935)=5,"MAI",IF(MONTH(O935)=6,"JUIN",IF(MONTH(O935)=7,"JUILLET",IF(MONTH(O935)=8,"AOUT",IF(MONTH(O935)=9,"SEPTEMBRE",IF(MONTH(O935)=10,"OCTOBRE",IF(MONTH(4)=11,"NOVEMBRE",IF(MONTH(#REF!)=12,"DECEMBRE"))))))))))))</f>
        <v>MARS</v>
      </c>
      <c r="T935" s="252" t="e">
        <f>YEAR(#REF!)</f>
        <v>#REF!</v>
      </c>
      <c r="U93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5" s="292" t="s">
        <v>27</v>
      </c>
      <c r="W935" s="292" t="s">
        <v>27</v>
      </c>
      <c r="X935" s="181"/>
      <c r="Y935" s="68"/>
      <c r="GA935" s="68"/>
    </row>
    <row r="936" spans="1:183" s="67" customFormat="1" ht="170.15" customHeight="1" x14ac:dyDescent="0.35">
      <c r="A936" s="67" t="s">
        <v>2495</v>
      </c>
      <c r="B936" s="525" t="s">
        <v>1486</v>
      </c>
      <c r="C936" s="44" t="s">
        <v>1487</v>
      </c>
      <c r="D936" s="256" t="s">
        <v>1488</v>
      </c>
      <c r="E936" s="91" t="s">
        <v>1558</v>
      </c>
      <c r="F936" s="45" t="s">
        <v>1559</v>
      </c>
      <c r="G936" s="316">
        <v>12000</v>
      </c>
      <c r="H936" s="316">
        <f>J936+K936+L936+M936+N936</f>
        <v>12000</v>
      </c>
      <c r="I936" s="482">
        <f t="shared" si="14"/>
        <v>1</v>
      </c>
      <c r="J936" s="526">
        <v>10200</v>
      </c>
      <c r="K936" s="316">
        <v>1800</v>
      </c>
      <c r="L936" s="526">
        <v>0</v>
      </c>
      <c r="M936" s="290">
        <v>0</v>
      </c>
      <c r="N936" s="526">
        <v>0</v>
      </c>
      <c r="O936" s="298">
        <v>43977</v>
      </c>
      <c r="P936" s="252" t="e">
        <f>YEAR(#REF!)</f>
        <v>#REF!</v>
      </c>
      <c r="Q9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6" s="252">
        <f>YEAR(O936)</f>
        <v>2020</v>
      </c>
      <c r="S936" s="252" t="str">
        <f>IF(MONTH(O936)=1,"JANVIER",IF(MONTH(O936)=2,"FEVRIER",IF(MONTH(O936)=3,"MARS",IF(MONTH(O936)=4,"AVRIL",IF(MONTH(O936)=5,"MAI",IF(MONTH(O936)=6,"JUIN",IF(MONTH(O936)=7,"JUILLET",IF(MONTH(O936)=8,"AOUT",IF(MONTH(O936)=9,"SEPTEMBRE",IF(MONTH(O936)=10,"OCTOBRE",IF(MONTH(4)=11,"NOVEMBRE",IF(MONTH(#REF!)=12,"DECEMBRE"))))))))))))</f>
        <v>MAI</v>
      </c>
      <c r="T936" s="252" t="e">
        <f>YEAR(#REF!)</f>
        <v>#REF!</v>
      </c>
      <c r="U93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6" s="292" t="s">
        <v>27</v>
      </c>
      <c r="W936" s="292" t="s">
        <v>27</v>
      </c>
      <c r="X936" s="359"/>
      <c r="Y936" s="508"/>
      <c r="GA936" s="68"/>
    </row>
    <row r="937" spans="1:183" s="67" customFormat="1" ht="87.65" customHeight="1" x14ac:dyDescent="0.35">
      <c r="A937" s="67" t="s">
        <v>2495</v>
      </c>
      <c r="B937" s="354" t="s">
        <v>1486</v>
      </c>
      <c r="C937" s="14" t="s">
        <v>1487</v>
      </c>
      <c r="D937" s="256" t="s">
        <v>1488</v>
      </c>
      <c r="E937" s="287" t="s">
        <v>1560</v>
      </c>
      <c r="F937" s="12" t="s">
        <v>1561</v>
      </c>
      <c r="G937" s="290">
        <v>12000</v>
      </c>
      <c r="H937" s="290">
        <f>J937+K937+L937+M937+N937</f>
        <v>12000</v>
      </c>
      <c r="I937" s="93">
        <f t="shared" si="14"/>
        <v>1</v>
      </c>
      <c r="J937" s="311">
        <v>10200</v>
      </c>
      <c r="K937" s="290">
        <v>1800</v>
      </c>
      <c r="L937" s="311">
        <v>0</v>
      </c>
      <c r="M937" s="290">
        <v>0</v>
      </c>
      <c r="N937" s="311">
        <v>0</v>
      </c>
      <c r="O937" s="298">
        <v>43977</v>
      </c>
      <c r="P937" s="252" t="e">
        <f>YEAR(#REF!)</f>
        <v>#REF!</v>
      </c>
      <c r="Q9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7" s="252">
        <f>YEAR(O937)</f>
        <v>2020</v>
      </c>
      <c r="S937" s="252" t="str">
        <f>IF(MONTH(O937)=1,"JANVIER",IF(MONTH(O937)=2,"FEVRIER",IF(MONTH(O937)=3,"MARS",IF(MONTH(O937)=4,"AVRIL",IF(MONTH(O937)=5,"MAI",IF(MONTH(O937)=6,"JUIN",IF(MONTH(O937)=7,"JUILLET",IF(MONTH(O937)=8,"AOUT",IF(MONTH(O937)=9,"SEPTEMBRE",IF(MONTH(O937)=10,"OCTOBRE",IF(MONTH(4)=11,"NOVEMBRE",IF(MONTH(#REF!)=12,"DECEMBRE"))))))))))))</f>
        <v>MAI</v>
      </c>
      <c r="T937" s="252" t="e">
        <f>YEAR(#REF!)</f>
        <v>#REF!</v>
      </c>
      <c r="U93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7" s="292" t="s">
        <v>27</v>
      </c>
      <c r="W937" s="292" t="s">
        <v>27</v>
      </c>
      <c r="X937" s="359"/>
      <c r="Y937" s="508"/>
      <c r="GA937" s="68"/>
    </row>
    <row r="938" spans="1:183" s="67" customFormat="1" ht="73.5" customHeight="1" x14ac:dyDescent="0.35">
      <c r="A938" s="67" t="s">
        <v>2495</v>
      </c>
      <c r="B938" s="354" t="s">
        <v>1486</v>
      </c>
      <c r="C938" s="14" t="s">
        <v>1487</v>
      </c>
      <c r="D938" s="256" t="s">
        <v>1488</v>
      </c>
      <c r="E938" s="287" t="s">
        <v>1562</v>
      </c>
      <c r="F938" s="12" t="s">
        <v>335</v>
      </c>
      <c r="G938" s="290">
        <v>12000</v>
      </c>
      <c r="H938" s="290">
        <f>J938+K938+L938+M938+N938</f>
        <v>12000</v>
      </c>
      <c r="I938" s="93">
        <f t="shared" si="14"/>
        <v>1</v>
      </c>
      <c r="J938" s="311">
        <v>10200</v>
      </c>
      <c r="K938" s="290">
        <v>1800</v>
      </c>
      <c r="L938" s="311">
        <v>0</v>
      </c>
      <c r="M938" s="290">
        <v>0</v>
      </c>
      <c r="N938" s="311">
        <v>0</v>
      </c>
      <c r="O938" s="298">
        <v>43977</v>
      </c>
      <c r="P938" s="252" t="e">
        <f>YEAR(#REF!)</f>
        <v>#REF!</v>
      </c>
      <c r="Q9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8" s="252">
        <f>YEAR(O938)</f>
        <v>2020</v>
      </c>
      <c r="S938" s="252" t="str">
        <f>IF(MONTH(O938)=1,"JANVIER",IF(MONTH(O938)=2,"FEVRIER",IF(MONTH(O938)=3,"MARS",IF(MONTH(O938)=4,"AVRIL",IF(MONTH(O938)=5,"MAI",IF(MONTH(O938)=6,"JUIN",IF(MONTH(O938)=7,"JUILLET",IF(MONTH(O938)=8,"AOUT",IF(MONTH(O938)=9,"SEPTEMBRE",IF(MONTH(O938)=10,"OCTOBRE",IF(MONTH(4)=11,"NOVEMBRE",IF(MONTH(#REF!)=12,"DECEMBRE"))))))))))))</f>
        <v>MAI</v>
      </c>
      <c r="T938" s="252" t="e">
        <f>YEAR(#REF!)</f>
        <v>#REF!</v>
      </c>
      <c r="U93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8" s="292" t="s">
        <v>27</v>
      </c>
      <c r="W938" s="292" t="s">
        <v>27</v>
      </c>
      <c r="X938" s="359"/>
      <c r="Y938" s="508"/>
      <c r="GA938" s="68"/>
    </row>
    <row r="939" spans="1:183" s="67" customFormat="1" ht="127.5" customHeight="1" x14ac:dyDescent="0.35">
      <c r="A939" s="67" t="s">
        <v>2495</v>
      </c>
      <c r="B939" s="355" t="s">
        <v>1486</v>
      </c>
      <c r="C939" s="14" t="s">
        <v>1487</v>
      </c>
      <c r="D939" s="256" t="s">
        <v>1488</v>
      </c>
      <c r="E939" s="306" t="s">
        <v>1563</v>
      </c>
      <c r="F939" s="331" t="s">
        <v>1564</v>
      </c>
      <c r="G939" s="37">
        <v>12000</v>
      </c>
      <c r="H939" s="290">
        <f>J939+K939+L939+M939+N939</f>
        <v>12000</v>
      </c>
      <c r="I939" s="93">
        <f t="shared" si="14"/>
        <v>1</v>
      </c>
      <c r="J939" s="37">
        <v>10200</v>
      </c>
      <c r="K939" s="37">
        <v>1800</v>
      </c>
      <c r="L939" s="37">
        <v>0</v>
      </c>
      <c r="M939" s="37">
        <v>0</v>
      </c>
      <c r="N939" s="37">
        <v>0</v>
      </c>
      <c r="O939" s="38">
        <v>44014</v>
      </c>
      <c r="P939" s="252" t="e">
        <f>YEAR(#REF!)</f>
        <v>#REF!</v>
      </c>
      <c r="Q9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39" s="252">
        <f>YEAR(O939)</f>
        <v>2020</v>
      </c>
      <c r="S939" s="252" t="str">
        <f>IF(MONTH(O939)=1,"JANVIER",IF(MONTH(O939)=2,"FEVRIER",IF(MONTH(O939)=3,"MARS",IF(MONTH(O939)=4,"AVRIL",IF(MONTH(O939)=5,"MAI",IF(MONTH(O939)=6,"JUIN",IF(MONTH(O939)=7,"JUILLET",IF(MONTH(O939)=8,"AOUT",IF(MONTH(O939)=9,"SEPTEMBRE",IF(MONTH(O939)=10,"OCTOBRE",IF(MONTH(4)=11,"NOVEMBRE",IF(MONTH(#REF!)=12,"DECEMBRE"))))))))))))</f>
        <v>JUILLET</v>
      </c>
      <c r="T939" s="252" t="e">
        <f>YEAR(#REF!)</f>
        <v>#REF!</v>
      </c>
      <c r="U93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39" s="292" t="s">
        <v>27</v>
      </c>
      <c r="W939" s="292" t="s">
        <v>27</v>
      </c>
      <c r="X939" s="333"/>
      <c r="Y939" s="333"/>
      <c r="GA939" s="68"/>
    </row>
    <row r="940" spans="1:183" s="67" customFormat="1" ht="111.9" customHeight="1" x14ac:dyDescent="0.35">
      <c r="A940" s="67" t="s">
        <v>2495</v>
      </c>
      <c r="B940" s="355" t="s">
        <v>1486</v>
      </c>
      <c r="C940" s="14" t="s">
        <v>1487</v>
      </c>
      <c r="D940" s="256" t="s">
        <v>1488</v>
      </c>
      <c r="E940" s="306" t="s">
        <v>1565</v>
      </c>
      <c r="F940" s="331" t="s">
        <v>1566</v>
      </c>
      <c r="G940" s="37">
        <v>12000</v>
      </c>
      <c r="H940" s="290">
        <f>J940+K940+L940+M940+N940</f>
        <v>12000</v>
      </c>
      <c r="I940" s="93">
        <f t="shared" si="14"/>
        <v>1</v>
      </c>
      <c r="J940" s="37">
        <v>10200</v>
      </c>
      <c r="K940" s="37">
        <v>1800</v>
      </c>
      <c r="L940" s="37">
        <v>0</v>
      </c>
      <c r="M940" s="37">
        <v>0</v>
      </c>
      <c r="N940" s="37">
        <v>0</v>
      </c>
      <c r="O940" s="38">
        <v>44014</v>
      </c>
      <c r="P940" s="252" t="e">
        <f>YEAR(#REF!)</f>
        <v>#REF!</v>
      </c>
      <c r="Q9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0" s="252">
        <f>YEAR(O940)</f>
        <v>2020</v>
      </c>
      <c r="S940" s="252" t="str">
        <f>IF(MONTH(O940)=1,"JANVIER",IF(MONTH(O940)=2,"FEVRIER",IF(MONTH(O940)=3,"MARS",IF(MONTH(O940)=4,"AVRIL",IF(MONTH(O940)=5,"MAI",IF(MONTH(O940)=6,"JUIN",IF(MONTH(O940)=7,"JUILLET",IF(MONTH(O940)=8,"AOUT",IF(MONTH(O940)=9,"SEPTEMBRE",IF(MONTH(O940)=10,"OCTOBRE",IF(MONTH(4)=11,"NOVEMBRE",IF(MONTH(#REF!)=12,"DECEMBRE"))))))))))))</f>
        <v>JUILLET</v>
      </c>
      <c r="T940" s="252" t="e">
        <f>YEAR(#REF!)</f>
        <v>#REF!</v>
      </c>
      <c r="U94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0" s="292" t="s">
        <v>27</v>
      </c>
      <c r="W940" s="292" t="s">
        <v>27</v>
      </c>
      <c r="X940" s="333"/>
      <c r="Y940" s="333"/>
      <c r="GA940" s="68"/>
    </row>
    <row r="941" spans="1:183" s="67" customFormat="1" ht="84.65" customHeight="1" x14ac:dyDescent="0.35">
      <c r="A941" s="67" t="s">
        <v>2495</v>
      </c>
      <c r="B941" s="354" t="s">
        <v>1486</v>
      </c>
      <c r="C941" s="14" t="s">
        <v>1487</v>
      </c>
      <c r="D941" s="256" t="s">
        <v>1488</v>
      </c>
      <c r="E941" s="14" t="s">
        <v>1567</v>
      </c>
      <c r="F941" s="12" t="s">
        <v>1485</v>
      </c>
      <c r="G941" s="15">
        <v>12000</v>
      </c>
      <c r="H941" s="15">
        <f>J941+K941+L941+M941+N941</f>
        <v>12000</v>
      </c>
      <c r="I941" s="265">
        <f t="shared" si="14"/>
        <v>1</v>
      </c>
      <c r="J941" s="250">
        <v>10200</v>
      </c>
      <c r="K941" s="15">
        <v>1800</v>
      </c>
      <c r="L941" s="250">
        <v>0</v>
      </c>
      <c r="M941" s="250">
        <v>0</v>
      </c>
      <c r="N941" s="250">
        <v>0</v>
      </c>
      <c r="O941" s="39">
        <v>44070</v>
      </c>
      <c r="P941" s="252" t="e">
        <f>YEAR(#REF!)</f>
        <v>#REF!</v>
      </c>
      <c r="Q9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1" s="252">
        <f>YEAR(O941)</f>
        <v>2020</v>
      </c>
      <c r="S941" s="252" t="str">
        <f>IF(MONTH(O941)=1,"JANVIER",IF(MONTH(O941)=2,"FEVRIER",IF(MONTH(O941)=3,"MARS",IF(MONTH(O941)=4,"AVRIL",IF(MONTH(O941)=5,"MAI",IF(MONTH(O941)=6,"JUIN",IF(MONTH(O941)=7,"JUILLET",IF(MONTH(O941)=8,"AOUT",IF(MONTH(O941)=9,"SEPTEMBRE",IF(MONTH(O941)=10,"OCTOBRE",IF(MONTH(4)=11,"NOVEMBRE",IF(MONTH(#REF!)=12,"DECEMBRE"))))))))))))</f>
        <v>AOUT</v>
      </c>
      <c r="T941" s="252" t="e">
        <f>YEAR(#REF!)</f>
        <v>#REF!</v>
      </c>
      <c r="U94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1" s="292" t="s">
        <v>27</v>
      </c>
      <c r="W941" s="292" t="s">
        <v>27</v>
      </c>
      <c r="X941" s="330"/>
      <c r="Y941" s="333"/>
      <c r="GA941" s="68"/>
    </row>
    <row r="942" spans="1:183" s="67" customFormat="1" ht="48.65" customHeight="1" x14ac:dyDescent="0.35">
      <c r="A942" s="67" t="s">
        <v>2495</v>
      </c>
      <c r="B942" s="354" t="s">
        <v>1486</v>
      </c>
      <c r="C942" s="14" t="s">
        <v>1487</v>
      </c>
      <c r="D942" s="256" t="s">
        <v>1488</v>
      </c>
      <c r="E942" s="287" t="s">
        <v>1568</v>
      </c>
      <c r="F942" s="12" t="s">
        <v>1569</v>
      </c>
      <c r="G942" s="290">
        <v>12000</v>
      </c>
      <c r="H942" s="290">
        <f>J942+K942+L942+M942+N942</f>
        <v>12000</v>
      </c>
      <c r="I942" s="93">
        <f t="shared" si="14"/>
        <v>1</v>
      </c>
      <c r="J942" s="311">
        <v>10200</v>
      </c>
      <c r="K942" s="290">
        <v>1800</v>
      </c>
      <c r="L942" s="311">
        <v>0</v>
      </c>
      <c r="M942" s="311">
        <v>0</v>
      </c>
      <c r="N942" s="311">
        <v>0</v>
      </c>
      <c r="O942" s="38">
        <v>44070</v>
      </c>
      <c r="P942" s="252" t="e">
        <f>YEAR(#REF!)</f>
        <v>#REF!</v>
      </c>
      <c r="Q9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2" s="252">
        <f>YEAR(O942)</f>
        <v>2020</v>
      </c>
      <c r="S942" s="252" t="str">
        <f>IF(MONTH(O942)=1,"JANVIER",IF(MONTH(O942)=2,"FEVRIER",IF(MONTH(O942)=3,"MARS",IF(MONTH(O942)=4,"AVRIL",IF(MONTH(O942)=5,"MAI",IF(MONTH(O942)=6,"JUIN",IF(MONTH(O942)=7,"JUILLET",IF(MONTH(O942)=8,"AOUT",IF(MONTH(O942)=9,"SEPTEMBRE",IF(MONTH(O942)=10,"OCTOBRE",IF(MONTH(4)=11,"NOVEMBRE",IF(MONTH(#REF!)=12,"DECEMBRE"))))))))))))</f>
        <v>AOUT</v>
      </c>
      <c r="T942" s="252" t="e">
        <f>YEAR(#REF!)</f>
        <v>#REF!</v>
      </c>
      <c r="U94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2" s="292" t="s">
        <v>27</v>
      </c>
      <c r="W942" s="292" t="s">
        <v>27</v>
      </c>
      <c r="X942" s="333"/>
      <c r="Y942" s="333"/>
      <c r="GA942" s="68"/>
    </row>
    <row r="943" spans="1:183" s="67" customFormat="1" ht="107.15" customHeight="1" x14ac:dyDescent="0.35">
      <c r="A943" s="67" t="s">
        <v>2495</v>
      </c>
      <c r="B943" s="378" t="s">
        <v>1486</v>
      </c>
      <c r="C943" s="14" t="s">
        <v>1487</v>
      </c>
      <c r="D943" s="256" t="s">
        <v>1488</v>
      </c>
      <c r="E943" s="384" t="s">
        <v>1570</v>
      </c>
      <c r="F943" s="485" t="s">
        <v>1571</v>
      </c>
      <c r="G943" s="385">
        <v>12000</v>
      </c>
      <c r="H943" s="290">
        <f>J943+K943+L943+M943+N943</f>
        <v>12000</v>
      </c>
      <c r="I943" s="93">
        <f t="shared" si="14"/>
        <v>1</v>
      </c>
      <c r="J943" s="386">
        <v>10200</v>
      </c>
      <c r="K943" s="385">
        <v>1800</v>
      </c>
      <c r="L943" s="386">
        <v>0</v>
      </c>
      <c r="M943" s="386">
        <v>0</v>
      </c>
      <c r="N943" s="386">
        <v>0</v>
      </c>
      <c r="O943" s="38">
        <v>44095</v>
      </c>
      <c r="P943" s="252" t="e">
        <f>YEAR(#REF!)</f>
        <v>#REF!</v>
      </c>
      <c r="Q9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3" s="252">
        <f>YEAR(O943)</f>
        <v>2020</v>
      </c>
      <c r="S943" s="252" t="str">
        <f>IF(MONTH(O943)=1,"JANVIER",IF(MONTH(O943)=2,"FEVRIER",IF(MONTH(O943)=3,"MARS",IF(MONTH(O943)=4,"AVRIL",IF(MONTH(O943)=5,"MAI",IF(MONTH(O943)=6,"JUIN",IF(MONTH(O943)=7,"JUILLET",IF(MONTH(O943)=8,"AOUT",IF(MONTH(O943)=9,"SEPTEMBRE",IF(MONTH(O943)=10,"OCTOBRE",IF(MONTH(4)=11,"NOVEMBRE",IF(MONTH(#REF!)=12,"DECEMBRE"))))))))))))</f>
        <v>SEPTEMBRE</v>
      </c>
      <c r="T943" s="252" t="e">
        <f>YEAR(#REF!)</f>
        <v>#REF!</v>
      </c>
      <c r="U94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3" s="292" t="s">
        <v>27</v>
      </c>
      <c r="W943" s="292" t="s">
        <v>27</v>
      </c>
      <c r="X943" s="333"/>
      <c r="Y943" s="333"/>
      <c r="GA943" s="68"/>
    </row>
    <row r="944" spans="1:183" s="67" customFormat="1" ht="135.65" customHeight="1" x14ac:dyDescent="0.35">
      <c r="A944" s="67" t="s">
        <v>2495</v>
      </c>
      <c r="B944" s="378" t="s">
        <v>1486</v>
      </c>
      <c r="C944" s="14" t="s">
        <v>1487</v>
      </c>
      <c r="D944" s="256" t="s">
        <v>1488</v>
      </c>
      <c r="E944" s="384" t="s">
        <v>1572</v>
      </c>
      <c r="F944" s="485" t="s">
        <v>1573</v>
      </c>
      <c r="G944" s="385">
        <v>12000</v>
      </c>
      <c r="H944" s="290">
        <f>J944+K944+L944+M944+N944</f>
        <v>12000</v>
      </c>
      <c r="I944" s="93">
        <f t="shared" si="14"/>
        <v>1</v>
      </c>
      <c r="J944" s="386">
        <v>10200</v>
      </c>
      <c r="K944" s="385">
        <v>1800</v>
      </c>
      <c r="L944" s="386">
        <v>0</v>
      </c>
      <c r="M944" s="386">
        <v>0</v>
      </c>
      <c r="N944" s="386">
        <v>0</v>
      </c>
      <c r="O944" s="38">
        <v>44095</v>
      </c>
      <c r="P944" s="252" t="e">
        <f>YEAR(#REF!)</f>
        <v>#REF!</v>
      </c>
      <c r="Q9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4" s="252">
        <f>YEAR(O944)</f>
        <v>2020</v>
      </c>
      <c r="S944" s="252" t="str">
        <f>IF(MONTH(O944)=1,"JANVIER",IF(MONTH(O944)=2,"FEVRIER",IF(MONTH(O944)=3,"MARS",IF(MONTH(O944)=4,"AVRIL",IF(MONTH(O944)=5,"MAI",IF(MONTH(O944)=6,"JUIN",IF(MONTH(O944)=7,"JUILLET",IF(MONTH(O944)=8,"AOUT",IF(MONTH(O944)=9,"SEPTEMBRE",IF(MONTH(O944)=10,"OCTOBRE",IF(MONTH(4)=11,"NOVEMBRE",IF(MONTH(#REF!)=12,"DECEMBRE"))))))))))))</f>
        <v>SEPTEMBRE</v>
      </c>
      <c r="T944" s="252" t="e">
        <f>YEAR(#REF!)</f>
        <v>#REF!</v>
      </c>
      <c r="U94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4" s="317" t="s">
        <v>27</v>
      </c>
      <c r="W944" s="317" t="s">
        <v>27</v>
      </c>
      <c r="X944" s="333"/>
      <c r="Y944" s="333"/>
      <c r="GA944" s="68"/>
    </row>
    <row r="945" spans="1:183" s="67" customFormat="1" ht="69" customHeight="1" x14ac:dyDescent="0.35">
      <c r="A945" s="67" t="s">
        <v>2495</v>
      </c>
      <c r="B945" s="378" t="s">
        <v>1486</v>
      </c>
      <c r="C945" s="14" t="s">
        <v>1487</v>
      </c>
      <c r="D945" s="256" t="s">
        <v>1488</v>
      </c>
      <c r="E945" s="384" t="s">
        <v>1574</v>
      </c>
      <c r="F945" s="485" t="s">
        <v>1575</v>
      </c>
      <c r="G945" s="385">
        <v>12000</v>
      </c>
      <c r="H945" s="290">
        <f>J945+K945+L945+M945+N945</f>
        <v>12000</v>
      </c>
      <c r="I945" s="93">
        <f t="shared" si="14"/>
        <v>1</v>
      </c>
      <c r="J945" s="386">
        <v>10200</v>
      </c>
      <c r="K945" s="385">
        <v>1800</v>
      </c>
      <c r="L945" s="386">
        <v>0</v>
      </c>
      <c r="M945" s="386">
        <v>0</v>
      </c>
      <c r="N945" s="386">
        <v>0</v>
      </c>
      <c r="O945" s="38">
        <v>44095</v>
      </c>
      <c r="P945" s="252" t="e">
        <f>YEAR(#REF!)</f>
        <v>#REF!</v>
      </c>
      <c r="Q9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5" s="252">
        <f>YEAR(O945)</f>
        <v>2020</v>
      </c>
      <c r="S945" s="252" t="str">
        <f>IF(MONTH(O945)=1,"JANVIER",IF(MONTH(O945)=2,"FEVRIER",IF(MONTH(O945)=3,"MARS",IF(MONTH(O945)=4,"AVRIL",IF(MONTH(O945)=5,"MAI",IF(MONTH(O945)=6,"JUIN",IF(MONTH(O945)=7,"JUILLET",IF(MONTH(O945)=8,"AOUT",IF(MONTH(O945)=9,"SEPTEMBRE",IF(MONTH(O945)=10,"OCTOBRE",IF(MONTH(4)=11,"NOVEMBRE",IF(MONTH(#REF!)=12,"DECEMBRE"))))))))))))</f>
        <v>SEPTEMBRE</v>
      </c>
      <c r="T945" s="252" t="e">
        <f>YEAR(#REF!)</f>
        <v>#REF!</v>
      </c>
      <c r="U94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5" s="317" t="s">
        <v>27</v>
      </c>
      <c r="W945" s="317" t="s">
        <v>27</v>
      </c>
      <c r="X945" s="333"/>
      <c r="Y945" s="333"/>
      <c r="GA945" s="68"/>
    </row>
    <row r="946" spans="1:183" s="67" customFormat="1" ht="48.65" customHeight="1" x14ac:dyDescent="0.35">
      <c r="A946" s="67" t="s">
        <v>2495</v>
      </c>
      <c r="B946" s="378" t="s">
        <v>1486</v>
      </c>
      <c r="C946" s="14" t="s">
        <v>1487</v>
      </c>
      <c r="D946" s="256" t="s">
        <v>1488</v>
      </c>
      <c r="E946" s="384" t="s">
        <v>1576</v>
      </c>
      <c r="F946" s="485" t="s">
        <v>1577</v>
      </c>
      <c r="G946" s="385">
        <v>12000</v>
      </c>
      <c r="H946" s="290">
        <f>J946+K946+L946+M946+N946</f>
        <v>12000</v>
      </c>
      <c r="I946" s="93">
        <f t="shared" si="14"/>
        <v>1</v>
      </c>
      <c r="J946" s="386">
        <v>10200</v>
      </c>
      <c r="K946" s="385">
        <v>1800</v>
      </c>
      <c r="L946" s="386">
        <v>0</v>
      </c>
      <c r="M946" s="386">
        <v>0</v>
      </c>
      <c r="N946" s="386">
        <v>0</v>
      </c>
      <c r="O946" s="38">
        <v>44095</v>
      </c>
      <c r="P946" s="252" t="e">
        <f>YEAR(#REF!)</f>
        <v>#REF!</v>
      </c>
      <c r="Q9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6" s="252">
        <f>YEAR(O946)</f>
        <v>2020</v>
      </c>
      <c r="S946" s="252" t="str">
        <f>IF(MONTH(O946)=1,"JANVIER",IF(MONTH(O946)=2,"FEVRIER",IF(MONTH(O946)=3,"MARS",IF(MONTH(O946)=4,"AVRIL",IF(MONTH(O946)=5,"MAI",IF(MONTH(O946)=6,"JUIN",IF(MONTH(O946)=7,"JUILLET",IF(MONTH(O946)=8,"AOUT",IF(MONTH(O946)=9,"SEPTEMBRE",IF(MONTH(O946)=10,"OCTOBRE",IF(MONTH(4)=11,"NOVEMBRE",IF(MONTH(#REF!)=12,"DECEMBRE"))))))))))))</f>
        <v>SEPTEMBRE</v>
      </c>
      <c r="T946" s="252" t="e">
        <f>YEAR(#REF!)</f>
        <v>#REF!</v>
      </c>
      <c r="U94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6" s="317" t="s">
        <v>27</v>
      </c>
      <c r="W946" s="317" t="s">
        <v>27</v>
      </c>
      <c r="X946" s="333"/>
      <c r="Y946" s="333"/>
      <c r="GA946" s="68"/>
    </row>
    <row r="947" spans="1:183" s="67" customFormat="1" ht="120.65" customHeight="1" x14ac:dyDescent="0.35">
      <c r="A947" s="67" t="s">
        <v>2495</v>
      </c>
      <c r="B947" s="378" t="s">
        <v>1486</v>
      </c>
      <c r="C947" s="14" t="s">
        <v>1487</v>
      </c>
      <c r="D947" s="256" t="s">
        <v>1488</v>
      </c>
      <c r="E947" s="384" t="s">
        <v>1578</v>
      </c>
      <c r="F947" s="485" t="s">
        <v>1579</v>
      </c>
      <c r="G947" s="385">
        <v>12000</v>
      </c>
      <c r="H947" s="290">
        <f>J947+K947+L947+M947+N947</f>
        <v>12000</v>
      </c>
      <c r="I947" s="93">
        <f t="shared" si="14"/>
        <v>1</v>
      </c>
      <c r="J947" s="386">
        <v>10200</v>
      </c>
      <c r="K947" s="385">
        <v>1800</v>
      </c>
      <c r="L947" s="386">
        <v>0</v>
      </c>
      <c r="M947" s="386">
        <v>0</v>
      </c>
      <c r="N947" s="386">
        <v>0</v>
      </c>
      <c r="O947" s="38">
        <v>44095</v>
      </c>
      <c r="P947" s="252" t="e">
        <f>YEAR(#REF!)</f>
        <v>#REF!</v>
      </c>
      <c r="Q9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7" s="252">
        <f>YEAR(O947)</f>
        <v>2020</v>
      </c>
      <c r="S947" s="252" t="str">
        <f>IF(MONTH(O947)=1,"JANVIER",IF(MONTH(O947)=2,"FEVRIER",IF(MONTH(O947)=3,"MARS",IF(MONTH(O947)=4,"AVRIL",IF(MONTH(O947)=5,"MAI",IF(MONTH(O947)=6,"JUIN",IF(MONTH(O947)=7,"JUILLET",IF(MONTH(O947)=8,"AOUT",IF(MONTH(O947)=9,"SEPTEMBRE",IF(MONTH(O947)=10,"OCTOBRE",IF(MONTH(4)=11,"NOVEMBRE",IF(MONTH(#REF!)=12,"DECEMBRE"))))))))))))</f>
        <v>SEPTEMBRE</v>
      </c>
      <c r="T947" s="252" t="e">
        <f>YEAR(#REF!)</f>
        <v>#REF!</v>
      </c>
      <c r="U94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7" s="317" t="s">
        <v>27</v>
      </c>
      <c r="W947" s="317" t="s">
        <v>27</v>
      </c>
      <c r="X947" s="333"/>
      <c r="Y947" s="333"/>
      <c r="GA947" s="68"/>
    </row>
    <row r="948" spans="1:183" s="67" customFormat="1" ht="90.65" customHeight="1" x14ac:dyDescent="0.35">
      <c r="A948" s="67" t="s">
        <v>2495</v>
      </c>
      <c r="B948" s="378" t="s">
        <v>1486</v>
      </c>
      <c r="C948" s="14" t="s">
        <v>1487</v>
      </c>
      <c r="D948" s="256" t="s">
        <v>1488</v>
      </c>
      <c r="E948" s="384" t="s">
        <v>1580</v>
      </c>
      <c r="F948" s="485" t="s">
        <v>1581</v>
      </c>
      <c r="G948" s="385">
        <v>12000</v>
      </c>
      <c r="H948" s="290">
        <f>J948+K948+L948+M948+N948</f>
        <v>12000</v>
      </c>
      <c r="I948" s="93">
        <f t="shared" si="14"/>
        <v>1</v>
      </c>
      <c r="J948" s="386">
        <v>10200</v>
      </c>
      <c r="K948" s="385">
        <v>1800</v>
      </c>
      <c r="L948" s="386">
        <v>0</v>
      </c>
      <c r="M948" s="386">
        <v>0</v>
      </c>
      <c r="N948" s="386">
        <v>0</v>
      </c>
      <c r="O948" s="38">
        <v>44095</v>
      </c>
      <c r="P948" s="252" t="e">
        <f>YEAR(#REF!)</f>
        <v>#REF!</v>
      </c>
      <c r="Q9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8" s="252">
        <f>YEAR(O948)</f>
        <v>2020</v>
      </c>
      <c r="S948" s="252" t="str">
        <f>IF(MONTH(O948)=1,"JANVIER",IF(MONTH(O948)=2,"FEVRIER",IF(MONTH(O948)=3,"MARS",IF(MONTH(O948)=4,"AVRIL",IF(MONTH(O948)=5,"MAI",IF(MONTH(O948)=6,"JUIN",IF(MONTH(O948)=7,"JUILLET",IF(MONTH(O948)=8,"AOUT",IF(MONTH(O948)=9,"SEPTEMBRE",IF(MONTH(O948)=10,"OCTOBRE",IF(MONTH(4)=11,"NOVEMBRE",IF(MONTH(#REF!)=12,"DECEMBRE"))))))))))))</f>
        <v>SEPTEMBRE</v>
      </c>
      <c r="T948" s="252" t="e">
        <f>YEAR(#REF!)</f>
        <v>#REF!</v>
      </c>
      <c r="U94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8" s="317" t="s">
        <v>27</v>
      </c>
      <c r="W948" s="317" t="s">
        <v>27</v>
      </c>
      <c r="X948" s="333"/>
      <c r="Y948" s="333"/>
      <c r="GA948" s="68"/>
    </row>
    <row r="949" spans="1:183" s="67" customFormat="1" ht="90" customHeight="1" x14ac:dyDescent="0.35">
      <c r="A949" s="67" t="s">
        <v>2495</v>
      </c>
      <c r="B949" s="378" t="s">
        <v>1486</v>
      </c>
      <c r="C949" s="14" t="s">
        <v>1487</v>
      </c>
      <c r="D949" s="256" t="s">
        <v>1488</v>
      </c>
      <c r="E949" s="384" t="s">
        <v>1582</v>
      </c>
      <c r="F949" s="485" t="s">
        <v>1583</v>
      </c>
      <c r="G949" s="385">
        <v>12000</v>
      </c>
      <c r="H949" s="290">
        <f>J949+K949+L949+M949+N949</f>
        <v>12000</v>
      </c>
      <c r="I949" s="93">
        <f t="shared" si="14"/>
        <v>1</v>
      </c>
      <c r="J949" s="386">
        <v>10200</v>
      </c>
      <c r="K949" s="385">
        <v>1800</v>
      </c>
      <c r="L949" s="386">
        <v>0</v>
      </c>
      <c r="M949" s="386">
        <v>0</v>
      </c>
      <c r="N949" s="386">
        <v>0</v>
      </c>
      <c r="O949" s="38">
        <v>44095</v>
      </c>
      <c r="P949" s="252" t="e">
        <f>YEAR(#REF!)</f>
        <v>#REF!</v>
      </c>
      <c r="Q9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49" s="252">
        <f>YEAR(O949)</f>
        <v>2020</v>
      </c>
      <c r="S949" s="252" t="str">
        <f>IF(MONTH(O949)=1,"JANVIER",IF(MONTH(O949)=2,"FEVRIER",IF(MONTH(O949)=3,"MARS",IF(MONTH(O949)=4,"AVRIL",IF(MONTH(O949)=5,"MAI",IF(MONTH(O949)=6,"JUIN",IF(MONTH(O949)=7,"JUILLET",IF(MONTH(O949)=8,"AOUT",IF(MONTH(O949)=9,"SEPTEMBRE",IF(MONTH(O949)=10,"OCTOBRE",IF(MONTH(4)=11,"NOVEMBRE",IF(MONTH(#REF!)=12,"DECEMBRE"))))))))))))</f>
        <v>SEPTEMBRE</v>
      </c>
      <c r="T949" s="252" t="e">
        <f>YEAR(#REF!)</f>
        <v>#REF!</v>
      </c>
      <c r="U94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49" s="317" t="s">
        <v>27</v>
      </c>
      <c r="W949" s="317" t="s">
        <v>27</v>
      </c>
      <c r="X949" s="333"/>
      <c r="Y949" s="333"/>
      <c r="GA949" s="68"/>
    </row>
    <row r="950" spans="1:183" s="67" customFormat="1" ht="63.9" customHeight="1" x14ac:dyDescent="0.35">
      <c r="A950" s="67" t="s">
        <v>2495</v>
      </c>
      <c r="B950" s="527" t="s">
        <v>1486</v>
      </c>
      <c r="C950" s="44" t="s">
        <v>1487</v>
      </c>
      <c r="D950" s="256" t="s">
        <v>1488</v>
      </c>
      <c r="E950" s="384" t="s">
        <v>1584</v>
      </c>
      <c r="F950" s="485" t="s">
        <v>1585</v>
      </c>
      <c r="G950" s="385">
        <v>12000</v>
      </c>
      <c r="H950" s="290">
        <f>J950+K950+L950+M950+N950</f>
        <v>12000</v>
      </c>
      <c r="I950" s="93">
        <f t="shared" si="14"/>
        <v>1</v>
      </c>
      <c r="J950" s="386">
        <v>10200</v>
      </c>
      <c r="K950" s="385">
        <v>1800</v>
      </c>
      <c r="L950" s="386">
        <v>0</v>
      </c>
      <c r="M950" s="386">
        <v>0</v>
      </c>
      <c r="N950" s="386">
        <v>0</v>
      </c>
      <c r="O950" s="38">
        <v>44095</v>
      </c>
      <c r="P950" s="252" t="e">
        <f>YEAR(#REF!)</f>
        <v>#REF!</v>
      </c>
      <c r="Q9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0" s="252">
        <f>YEAR(O950)</f>
        <v>2020</v>
      </c>
      <c r="S950" s="252" t="str">
        <f>IF(MONTH(O950)=1,"JANVIER",IF(MONTH(O950)=2,"FEVRIER",IF(MONTH(O950)=3,"MARS",IF(MONTH(O950)=4,"AVRIL",IF(MONTH(O950)=5,"MAI",IF(MONTH(O950)=6,"JUIN",IF(MONTH(O950)=7,"JUILLET",IF(MONTH(O950)=8,"AOUT",IF(MONTH(O950)=9,"SEPTEMBRE",IF(MONTH(O950)=10,"OCTOBRE",IF(MONTH(4)=11,"NOVEMBRE",IF(MONTH(#REF!)=12,"DECEMBRE"))))))))))))</f>
        <v>SEPTEMBRE</v>
      </c>
      <c r="T950" s="252" t="e">
        <f>YEAR(#REF!)</f>
        <v>#REF!</v>
      </c>
      <c r="U95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0" s="292" t="s">
        <v>27</v>
      </c>
      <c r="W950" s="292" t="s">
        <v>27</v>
      </c>
      <c r="X950" s="333"/>
      <c r="Y950" s="333"/>
      <c r="GA950" s="68"/>
    </row>
    <row r="951" spans="1:183" s="67" customFormat="1" ht="98.4" customHeight="1" x14ac:dyDescent="0.35">
      <c r="A951" s="67" t="s">
        <v>2495</v>
      </c>
      <c r="B951" s="378" t="s">
        <v>1486</v>
      </c>
      <c r="C951" s="14" t="s">
        <v>1487</v>
      </c>
      <c r="D951" s="256" t="s">
        <v>1488</v>
      </c>
      <c r="E951" s="528" t="s">
        <v>1586</v>
      </c>
      <c r="F951" s="529" t="s">
        <v>1587</v>
      </c>
      <c r="G951" s="385">
        <v>12000</v>
      </c>
      <c r="H951" s="290">
        <f>J951+K951+L951+M951+N951</f>
        <v>12000</v>
      </c>
      <c r="I951" s="93">
        <f t="shared" si="14"/>
        <v>1</v>
      </c>
      <c r="J951" s="386">
        <v>10200</v>
      </c>
      <c r="K951" s="385">
        <v>1800</v>
      </c>
      <c r="L951" s="386">
        <v>0</v>
      </c>
      <c r="M951" s="386">
        <v>0</v>
      </c>
      <c r="N951" s="386">
        <v>0</v>
      </c>
      <c r="O951" s="38">
        <v>44095</v>
      </c>
      <c r="P951" s="252" t="e">
        <f>YEAR(#REF!)</f>
        <v>#REF!</v>
      </c>
      <c r="Q9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1" s="252">
        <f>YEAR(O951)</f>
        <v>2020</v>
      </c>
      <c r="S951" s="252" t="str">
        <f>IF(MONTH(O951)=1,"JANVIER",IF(MONTH(O951)=2,"FEVRIER",IF(MONTH(O951)=3,"MARS",IF(MONTH(O951)=4,"AVRIL",IF(MONTH(O951)=5,"MAI",IF(MONTH(O951)=6,"JUIN",IF(MONTH(O951)=7,"JUILLET",IF(MONTH(O951)=8,"AOUT",IF(MONTH(O951)=9,"SEPTEMBRE",IF(MONTH(O951)=10,"OCTOBRE",IF(MONTH(4)=11,"NOVEMBRE",IF(MONTH(#REF!)=12,"DECEMBRE"))))))))))))</f>
        <v>SEPTEMBRE</v>
      </c>
      <c r="T951" s="252" t="e">
        <f>YEAR(#REF!)</f>
        <v>#REF!</v>
      </c>
      <c r="U95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1" s="292" t="s">
        <v>27</v>
      </c>
      <c r="W951" s="292" t="s">
        <v>27</v>
      </c>
      <c r="X951" s="333"/>
      <c r="Y951" s="333"/>
      <c r="GA951" s="68"/>
    </row>
    <row r="952" spans="1:183" s="67" customFormat="1" ht="171.9" customHeight="1" x14ac:dyDescent="0.35">
      <c r="A952" s="67" t="s">
        <v>2495</v>
      </c>
      <c r="B952" s="378" t="s">
        <v>1486</v>
      </c>
      <c r="C952" s="14" t="s">
        <v>1487</v>
      </c>
      <c r="D952" s="256" t="s">
        <v>1488</v>
      </c>
      <c r="E952" s="14" t="s">
        <v>1588</v>
      </c>
      <c r="F952" s="12" t="s">
        <v>1589</v>
      </c>
      <c r="G952" s="402">
        <v>12000</v>
      </c>
      <c r="H952" s="15">
        <f>J952+K952+L952+M952+N952</f>
        <v>12000</v>
      </c>
      <c r="I952" s="265">
        <f t="shared" si="14"/>
        <v>1</v>
      </c>
      <c r="J952" s="403">
        <v>10200</v>
      </c>
      <c r="K952" s="402">
        <v>1800</v>
      </c>
      <c r="L952" s="403">
        <v>0</v>
      </c>
      <c r="M952" s="403">
        <v>0</v>
      </c>
      <c r="N952" s="403">
        <v>0</v>
      </c>
      <c r="O952" s="39">
        <v>44131</v>
      </c>
      <c r="P952" s="252" t="e">
        <f>YEAR(#REF!)</f>
        <v>#REF!</v>
      </c>
      <c r="Q9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2" s="252">
        <f>YEAR(O952)</f>
        <v>2020</v>
      </c>
      <c r="S952" s="252" t="str">
        <f>IF(MONTH(O952)=1,"JANVIER",IF(MONTH(O952)=2,"FEVRIER",IF(MONTH(O952)=3,"MARS",IF(MONTH(O952)=4,"AVRIL",IF(MONTH(O952)=5,"MAI",IF(MONTH(O952)=6,"JUIN",IF(MONTH(O952)=7,"JUILLET",IF(MONTH(O952)=8,"AOUT",IF(MONTH(O952)=9,"SEPTEMBRE",IF(MONTH(O952)=10,"OCTOBRE",IF(MONTH(4)=11,"NOVEMBRE",IF(MONTH(#REF!)=12,"DECEMBRE"))))))))))))</f>
        <v>OCTOBRE</v>
      </c>
      <c r="T952" s="252" t="e">
        <f>YEAR(#REF!)</f>
        <v>#REF!</v>
      </c>
      <c r="U95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2" s="292" t="s">
        <v>27</v>
      </c>
      <c r="W952" s="292" t="s">
        <v>27</v>
      </c>
      <c r="X952" s="330"/>
      <c r="Y952" s="330"/>
      <c r="GA952" s="68"/>
    </row>
    <row r="953" spans="1:183" s="215" customFormat="1" ht="125.15" customHeight="1" x14ac:dyDescent="0.35">
      <c r="A953" s="67" t="s">
        <v>2495</v>
      </c>
      <c r="B953" s="378" t="s">
        <v>1486</v>
      </c>
      <c r="C953" s="14" t="s">
        <v>1487</v>
      </c>
      <c r="D953" s="256" t="s">
        <v>1488</v>
      </c>
      <c r="E953" s="14" t="s">
        <v>1590</v>
      </c>
      <c r="F953" s="12" t="s">
        <v>1093</v>
      </c>
      <c r="G953" s="402">
        <v>12000</v>
      </c>
      <c r="H953" s="15">
        <f>J953+K953+L953+M953+N953</f>
        <v>12000</v>
      </c>
      <c r="I953" s="265">
        <f t="shared" si="14"/>
        <v>1</v>
      </c>
      <c r="J953" s="403">
        <v>10200</v>
      </c>
      <c r="K953" s="402">
        <v>1800</v>
      </c>
      <c r="L953" s="403">
        <v>0</v>
      </c>
      <c r="M953" s="403">
        <v>0</v>
      </c>
      <c r="N953" s="403">
        <v>0</v>
      </c>
      <c r="O953" s="188">
        <v>43706</v>
      </c>
      <c r="P953" s="252" t="e">
        <f>YEAR(#REF!)</f>
        <v>#REF!</v>
      </c>
      <c r="Q9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3" s="252">
        <f>YEAR(O953)</f>
        <v>2019</v>
      </c>
      <c r="S953" s="252" t="str">
        <f>IF(MONTH(O953)=1,"JANVIER",IF(MONTH(O953)=2,"FEVRIER",IF(MONTH(O953)=3,"MARS",IF(MONTH(O953)=4,"AVRIL",IF(MONTH(O953)=5,"MAI",IF(MONTH(O953)=6,"JUIN",IF(MONTH(O953)=7,"JUILLET",IF(MONTH(O953)=8,"AOUT",IF(MONTH(O953)=9,"SEPTEMBRE",IF(MONTH(O953)=10,"OCTOBRE",IF(MONTH(4)=11,"NOVEMBRE",IF(MONTH(#REF!)=12,"DECEMBRE"))))))))))))</f>
        <v>AOUT</v>
      </c>
      <c r="T953" s="252" t="e">
        <f>YEAR(#REF!)</f>
        <v>#REF!</v>
      </c>
      <c r="U95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3" s="317" t="s">
        <v>27</v>
      </c>
      <c r="W953" s="317" t="s">
        <v>27</v>
      </c>
      <c r="X953" s="330"/>
      <c r="Y953" s="330"/>
      <c r="GA953" s="204"/>
    </row>
    <row r="954" spans="1:183" s="215" customFormat="1" ht="98.15" customHeight="1" x14ac:dyDescent="0.35">
      <c r="A954" s="67" t="s">
        <v>2495</v>
      </c>
      <c r="B954" s="341" t="s">
        <v>1486</v>
      </c>
      <c r="C954" s="14" t="s">
        <v>1487</v>
      </c>
      <c r="D954" s="256" t="s">
        <v>1488</v>
      </c>
      <c r="E954" s="14" t="s">
        <v>1591</v>
      </c>
      <c r="F954" s="12" t="s">
        <v>1592</v>
      </c>
      <c r="G954" s="15">
        <v>12000</v>
      </c>
      <c r="H954" s="37">
        <f>J954+K954+L954+M954+N954</f>
        <v>12000</v>
      </c>
      <c r="I954" s="93">
        <f t="shared" si="14"/>
        <v>1</v>
      </c>
      <c r="J954" s="15">
        <v>10200</v>
      </c>
      <c r="K954" s="15">
        <v>1800</v>
      </c>
      <c r="L954" s="15">
        <v>0</v>
      </c>
      <c r="M954" s="15">
        <v>0</v>
      </c>
      <c r="N954" s="15">
        <v>0</v>
      </c>
      <c r="O954" s="309">
        <v>44159</v>
      </c>
      <c r="P954" s="252" t="e">
        <f>YEAR(#REF!)</f>
        <v>#REF!</v>
      </c>
      <c r="Q9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4" s="252">
        <f>YEAR(O954)</f>
        <v>2020</v>
      </c>
      <c r="S954" s="252" t="str">
        <f>IF(MONTH(O954)=1,"JANVIER",IF(MONTH(O954)=2,"FEVRIER",IF(MONTH(O954)=3,"MARS",IF(MONTH(O954)=4,"AVRIL",IF(MONTH(O954)=5,"MAI",IF(MONTH(O954)=6,"JUIN",IF(MONTH(O954)=7,"JUILLET",IF(MONTH(O954)=8,"AOUT",IF(MONTH(O954)=9,"SEPTEMBRE",IF(MONTH(O954)=10,"OCTOBRE",IF(MONTH(O954)=11,"NOVEMBRE",IF(MONTH(O954)=12,"DECEMBRE"))))))))))))</f>
        <v>NOVEMBRE</v>
      </c>
      <c r="T954" s="252" t="e">
        <f>YEAR(#REF!)</f>
        <v>#REF!</v>
      </c>
      <c r="U95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4" s="317" t="s">
        <v>27</v>
      </c>
      <c r="W954" s="317" t="s">
        <v>27</v>
      </c>
      <c r="X954" s="333"/>
      <c r="Y954" s="333"/>
      <c r="GA954" s="204"/>
    </row>
    <row r="955" spans="1:183" s="215" customFormat="1" ht="66.650000000000006" customHeight="1" x14ac:dyDescent="0.35">
      <c r="A955" s="67" t="s">
        <v>2495</v>
      </c>
      <c r="B955" s="341" t="s">
        <v>1486</v>
      </c>
      <c r="C955" s="14" t="s">
        <v>1487</v>
      </c>
      <c r="D955" s="256" t="s">
        <v>1488</v>
      </c>
      <c r="E955" s="14" t="s">
        <v>1593</v>
      </c>
      <c r="F955" s="12" t="s">
        <v>1594</v>
      </c>
      <c r="G955" s="15">
        <v>12000</v>
      </c>
      <c r="H955" s="37">
        <f>J955+K955+L955+M955+N955</f>
        <v>12000</v>
      </c>
      <c r="I955" s="93">
        <f t="shared" si="14"/>
        <v>1</v>
      </c>
      <c r="J955" s="15">
        <v>10200</v>
      </c>
      <c r="K955" s="15">
        <v>1800</v>
      </c>
      <c r="L955" s="15">
        <v>0</v>
      </c>
      <c r="M955" s="15">
        <v>0</v>
      </c>
      <c r="N955" s="15">
        <v>0</v>
      </c>
      <c r="O955" s="38">
        <v>44159</v>
      </c>
      <c r="P955" s="252" t="e">
        <f>YEAR(#REF!)</f>
        <v>#REF!</v>
      </c>
      <c r="Q9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5" s="252">
        <f>YEAR(O955)</f>
        <v>2020</v>
      </c>
      <c r="S955" s="252" t="str">
        <f>IF(MONTH(O955)=1,"JANVIER",IF(MONTH(O955)=2,"FEVRIER",IF(MONTH(O955)=3,"MARS",IF(MONTH(O955)=4,"AVRIL",IF(MONTH(O955)=5,"MAI",IF(MONTH(O955)=6,"JUIN",IF(MONTH(O955)=7,"JUILLET",IF(MONTH(O955)=8,"AOUT",IF(MONTH(O955)=9,"SEPTEMBRE",IF(MONTH(O955)=10,"OCTOBRE",IF(MONTH(O955)=11,"NOVEMBRE",IF(MONTH(O955)=12,"DECEMBRE"))))))))))))</f>
        <v>NOVEMBRE</v>
      </c>
      <c r="T955" s="252" t="e">
        <f>YEAR(#REF!)</f>
        <v>#REF!</v>
      </c>
      <c r="U95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5" s="292" t="s">
        <v>27</v>
      </c>
      <c r="W955" s="292" t="s">
        <v>27</v>
      </c>
      <c r="X955" s="333"/>
      <c r="Y955" s="333"/>
      <c r="GA955" s="204"/>
    </row>
    <row r="956" spans="1:183" s="215" customFormat="1" ht="96.65" customHeight="1" x14ac:dyDescent="0.35">
      <c r="A956" s="67" t="s">
        <v>2495</v>
      </c>
      <c r="B956" s="341" t="s">
        <v>1486</v>
      </c>
      <c r="C956" s="14" t="s">
        <v>1487</v>
      </c>
      <c r="D956" s="256" t="s">
        <v>1488</v>
      </c>
      <c r="E956" s="287" t="s">
        <v>1595</v>
      </c>
      <c r="F956" s="12" t="s">
        <v>1039</v>
      </c>
      <c r="G956" s="15">
        <v>12000</v>
      </c>
      <c r="H956" s="37">
        <f>J956+K956+L956+M956+N956</f>
        <v>12000</v>
      </c>
      <c r="I956" s="93">
        <f t="shared" si="14"/>
        <v>1</v>
      </c>
      <c r="J956" s="15">
        <v>10200</v>
      </c>
      <c r="K956" s="15">
        <v>1800</v>
      </c>
      <c r="L956" s="15">
        <v>0</v>
      </c>
      <c r="M956" s="15">
        <v>0</v>
      </c>
      <c r="N956" s="15">
        <v>0</v>
      </c>
      <c r="O956" s="38">
        <v>44159</v>
      </c>
      <c r="P956" s="252" t="e">
        <f>YEAR(#REF!)</f>
        <v>#REF!</v>
      </c>
      <c r="Q9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6" s="252">
        <f>YEAR(O956)</f>
        <v>2020</v>
      </c>
      <c r="S956" s="252" t="str">
        <f>IF(MONTH(O956)=1,"JANVIER",IF(MONTH(O956)=2,"FEVRIER",IF(MONTH(O956)=3,"MARS",IF(MONTH(O956)=4,"AVRIL",IF(MONTH(O956)=5,"MAI",IF(MONTH(O956)=6,"JUIN",IF(MONTH(O956)=7,"JUILLET",IF(MONTH(O956)=8,"AOUT",IF(MONTH(O956)=9,"SEPTEMBRE",IF(MONTH(O956)=10,"OCTOBRE",IF(MONTH(O956)=11,"NOVEMBRE",IF(MONTH(O956)=12,"DECEMBRE"))))))))))))</f>
        <v>NOVEMBRE</v>
      </c>
      <c r="T956" s="252" t="e">
        <f>YEAR(#REF!)</f>
        <v>#REF!</v>
      </c>
      <c r="U95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6" s="292" t="s">
        <v>27</v>
      </c>
      <c r="W956" s="292" t="s">
        <v>27</v>
      </c>
      <c r="X956" s="333"/>
      <c r="Y956" s="333"/>
      <c r="GA956" s="204"/>
    </row>
    <row r="957" spans="1:183" s="215" customFormat="1" ht="66.900000000000006" customHeight="1" x14ac:dyDescent="0.35">
      <c r="A957" s="67" t="s">
        <v>2495</v>
      </c>
      <c r="B957" s="282" t="s">
        <v>1486</v>
      </c>
      <c r="C957" s="14" t="s">
        <v>1487</v>
      </c>
      <c r="D957" s="256" t="s">
        <v>1488</v>
      </c>
      <c r="E957" s="14" t="s">
        <v>1596</v>
      </c>
      <c r="F957" s="13" t="s">
        <v>1597</v>
      </c>
      <c r="G957" s="15">
        <v>12000</v>
      </c>
      <c r="H957" s="264">
        <f>J957+K957+L957+M957+N957</f>
        <v>12000</v>
      </c>
      <c r="I957" s="265">
        <f t="shared" si="14"/>
        <v>1</v>
      </c>
      <c r="J957" s="15">
        <v>10200</v>
      </c>
      <c r="K957" s="15">
        <v>1800</v>
      </c>
      <c r="L957" s="15">
        <v>0</v>
      </c>
      <c r="M957" s="264">
        <v>0</v>
      </c>
      <c r="N957" s="15">
        <v>0</v>
      </c>
      <c r="O957" s="39">
        <v>44215</v>
      </c>
      <c r="P957" s="252" t="e">
        <f>YEAR(#REF!)</f>
        <v>#REF!</v>
      </c>
      <c r="Q9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7" s="252">
        <f>YEAR(O957)</f>
        <v>2021</v>
      </c>
      <c r="S957" s="252" t="str">
        <f>IF(MONTH(O957)=1,"JANVIER",IF(MONTH(O957)=2,"FEVRIER",IF(MONTH(O957)=3,"MARS",IF(MONTH(O957)=4,"AVRIL",IF(MONTH(O957)=5,"MAI",IF(MONTH(O957)=6,"JUIN",IF(MONTH(O957)=7,"JUILLET",IF(MONTH(O957)=8,"AOUT",IF(MONTH(O957)=9,"SEPTEMBRE",IF(MONTH(O957)=10,"OCTOBRE",IF(MONTH(4)=11,"NOVEMBRE",IF(MONTH(#REF!)=12,"DECEMBRE"))))))))))))</f>
        <v>JANVIER</v>
      </c>
      <c r="T957" s="252" t="e">
        <f>YEAR(#REF!)</f>
        <v>#REF!</v>
      </c>
      <c r="U95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7" s="292" t="s">
        <v>27</v>
      </c>
      <c r="W957" s="292" t="s">
        <v>27</v>
      </c>
      <c r="X957" s="333"/>
      <c r="Y957" s="333"/>
      <c r="GA957" s="204"/>
    </row>
    <row r="958" spans="1:183" s="215" customFormat="1" ht="63.65" customHeight="1" x14ac:dyDescent="0.35">
      <c r="A958" s="67" t="s">
        <v>2495</v>
      </c>
      <c r="B958" s="282" t="s">
        <v>1486</v>
      </c>
      <c r="C958" s="14" t="s">
        <v>1487</v>
      </c>
      <c r="D958" s="256" t="s">
        <v>1488</v>
      </c>
      <c r="E958" s="14" t="s">
        <v>1598</v>
      </c>
      <c r="F958" s="12" t="s">
        <v>1599</v>
      </c>
      <c r="G958" s="15">
        <v>12000</v>
      </c>
      <c r="H958" s="264">
        <f>J958+K958+L958+M958+N958</f>
        <v>12000</v>
      </c>
      <c r="I958" s="265">
        <f t="shared" si="14"/>
        <v>1</v>
      </c>
      <c r="J958" s="15">
        <v>10200</v>
      </c>
      <c r="K958" s="15">
        <v>1800</v>
      </c>
      <c r="L958" s="15">
        <v>0</v>
      </c>
      <c r="M958" s="264">
        <v>0</v>
      </c>
      <c r="N958" s="15">
        <v>0</v>
      </c>
      <c r="O958" s="39">
        <v>44263</v>
      </c>
      <c r="P958" s="252" t="e">
        <f>YEAR(#REF!)</f>
        <v>#REF!</v>
      </c>
      <c r="Q9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8" s="252">
        <f>YEAR(O958)</f>
        <v>2021</v>
      </c>
      <c r="S958" s="252" t="str">
        <f>IF(MONTH(O958)=1,"JANVIER",IF(MONTH(O958)=2,"FEVRIER",IF(MONTH(O958)=3,"MARS",IF(MONTH(O958)=4,"AVRIL",IF(MONTH(O958)=5,"MAI",IF(MONTH(O958)=6,"JUIN",IF(MONTH(O958)=7,"JUILLET",IF(MONTH(O958)=8,"AOUT",IF(MONTH(O958)=9,"SEPTEMBRE",IF(MONTH(O958)=10,"OCTOBRE",IF(MONTH(4)=11,"NOVEMBRE",IF(MONTH(#REF!)=12,"DECEMBRE"))))))))))))</f>
        <v>MARS</v>
      </c>
      <c r="T958" s="252" t="e">
        <f>YEAR(#REF!)</f>
        <v>#REF!</v>
      </c>
      <c r="U95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8" s="292" t="s">
        <v>27</v>
      </c>
      <c r="W958" s="292" t="s">
        <v>27</v>
      </c>
      <c r="X958" s="330"/>
      <c r="Y958" s="330"/>
      <c r="GA958" s="204"/>
    </row>
    <row r="959" spans="1:183" s="215" customFormat="1" ht="91.5" customHeight="1" x14ac:dyDescent="0.35">
      <c r="A959" s="67" t="s">
        <v>2495</v>
      </c>
      <c r="B959" s="282" t="s">
        <v>1486</v>
      </c>
      <c r="C959" s="14" t="s">
        <v>1487</v>
      </c>
      <c r="D959" s="256" t="s">
        <v>1488</v>
      </c>
      <c r="E959" s="14" t="s">
        <v>1600</v>
      </c>
      <c r="F959" s="530" t="s">
        <v>1601</v>
      </c>
      <c r="G959" s="15">
        <v>12000</v>
      </c>
      <c r="H959" s="264">
        <f>J959+K959+L959+M959+N959</f>
        <v>12000</v>
      </c>
      <c r="I959" s="265">
        <f t="shared" si="14"/>
        <v>1</v>
      </c>
      <c r="J959" s="15">
        <v>10200</v>
      </c>
      <c r="K959" s="15">
        <v>1800</v>
      </c>
      <c r="L959" s="15">
        <v>0</v>
      </c>
      <c r="M959" s="15">
        <v>0</v>
      </c>
      <c r="N959" s="15">
        <v>0</v>
      </c>
      <c r="O959" s="38">
        <v>44334</v>
      </c>
      <c r="P959" s="252" t="e">
        <f>YEAR(#REF!)</f>
        <v>#REF!</v>
      </c>
      <c r="Q9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59" s="252">
        <f>YEAR(O959)</f>
        <v>2021</v>
      </c>
      <c r="S959" s="252" t="str">
        <f>IF(MONTH(O959)=1,"JANVIER",IF(MONTH(O959)=2,"FEVRIER",IF(MONTH(O959)=3,"MARS",IF(MONTH(O959)=4,"AVRIL",IF(MONTH(O959)=5,"MAI",IF(MONTH(O959)=6,"JUIN",IF(MONTH(O959)=7,"JUILLET",IF(MONTH(O959)=8,"AOUT",IF(MONTH(O959)=9,"SEPTEMBRE",IF(MONTH(O959)=10,"OCTOBRE",IF(MONTH(4)=11,"NOVEMBRE",IF(MONTH(#REF!)=12,"DECEMBRE"))))))))))))</f>
        <v>MAI</v>
      </c>
      <c r="T959" s="252" t="e">
        <f>YEAR(#REF!)</f>
        <v>#REF!</v>
      </c>
      <c r="U95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59" s="292" t="s">
        <v>27</v>
      </c>
      <c r="W959" s="292" t="s">
        <v>27</v>
      </c>
      <c r="X959" s="333"/>
      <c r="Y959" s="494"/>
      <c r="GA959" s="204"/>
    </row>
    <row r="960" spans="1:183" s="215" customFormat="1" ht="83.4" customHeight="1" x14ac:dyDescent="0.35">
      <c r="A960" s="67" t="s">
        <v>2495</v>
      </c>
      <c r="B960" s="255" t="s">
        <v>1602</v>
      </c>
      <c r="C960" s="14" t="s">
        <v>1603</v>
      </c>
      <c r="D960" s="256" t="s">
        <v>1604</v>
      </c>
      <c r="E960" s="14" t="s">
        <v>1605</v>
      </c>
      <c r="F960" s="349" t="s">
        <v>1606</v>
      </c>
      <c r="G960" s="264">
        <v>199387</v>
      </c>
      <c r="H960" s="250">
        <v>199387</v>
      </c>
      <c r="I960" s="277">
        <v>0.64999724154533645</v>
      </c>
      <c r="J960" s="264">
        <v>110160.85</v>
      </c>
      <c r="K960" s="264">
        <v>19440.150000000001</v>
      </c>
      <c r="L960" s="250">
        <v>0</v>
      </c>
      <c r="M960" s="250">
        <v>0</v>
      </c>
      <c r="N960" s="264">
        <v>69786</v>
      </c>
      <c r="O960" s="39">
        <v>43402</v>
      </c>
      <c r="P960" s="252" t="e">
        <f>YEAR(#REF!)</f>
        <v>#REF!</v>
      </c>
      <c r="Q9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0" s="252">
        <f>YEAR(O960)</f>
        <v>2018</v>
      </c>
      <c r="S960" s="252" t="str">
        <f>IF(MONTH(O960)=1,"JANVIER",IF(MONTH(O960)=2,"FEVRIER",IF(MONTH(O960)=3,"MARS",IF(MONTH(O960)=4,"AVRIL",IF(MONTH(O960)=5,"MAI",IF(MONTH(O960)=6,"JUIN",IF(MONTH(O960)=7,"JUILLET",IF(MONTH(O960)=8,"AOUT",IF(MONTH(O960)=9,"SEPTEMBRE",IF(MONTH(O960)=10,"OCTOBRE",IF(MONTH(4)=11,"NOVEMBRE",IF(MONTH(#REF!)=12,"DECEMBRE"))))))))))))</f>
        <v>OCTOBRE</v>
      </c>
      <c r="T960" s="252" t="e">
        <f>YEAR(#REF!)</f>
        <v>#REF!</v>
      </c>
      <c r="U96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0" s="501" t="e">
        <f>YEAR(#REF!)</f>
        <v>#REF!</v>
      </c>
      <c r="W960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60" s="522"/>
      <c r="Y960" s="524"/>
      <c r="GA960" s="204"/>
    </row>
    <row r="961" spans="1:183" s="215" customFormat="1" ht="48.65" customHeight="1" x14ac:dyDescent="0.35">
      <c r="A961" s="67" t="s">
        <v>2495</v>
      </c>
      <c r="B961" s="255" t="s">
        <v>1602</v>
      </c>
      <c r="C961" s="14" t="s">
        <v>1603</v>
      </c>
      <c r="D961" s="256" t="s">
        <v>1604</v>
      </c>
      <c r="E961" s="14" t="s">
        <v>1607</v>
      </c>
      <c r="F961" s="349" t="s">
        <v>1608</v>
      </c>
      <c r="G961" s="264">
        <v>199136</v>
      </c>
      <c r="H961" s="250">
        <v>199136</v>
      </c>
      <c r="I961" s="277">
        <v>0.65</v>
      </c>
      <c r="J961" s="264">
        <v>109524.8</v>
      </c>
      <c r="K961" s="264">
        <v>19913.599999999999</v>
      </c>
      <c r="L961" s="250">
        <v>0</v>
      </c>
      <c r="M961" s="250">
        <v>0</v>
      </c>
      <c r="N961" s="264">
        <v>69697.600000000006</v>
      </c>
      <c r="O961" s="39">
        <v>43606</v>
      </c>
      <c r="P961" s="252" t="e">
        <f>YEAR(#REF!)</f>
        <v>#REF!</v>
      </c>
      <c r="Q9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1" s="252">
        <f>YEAR(O961)</f>
        <v>2019</v>
      </c>
      <c r="S961" s="252" t="str">
        <f>IF(MONTH(O961)=1,"JANVIER",IF(MONTH(O961)=2,"FEVRIER",IF(MONTH(O961)=3,"MARS",IF(MONTH(O961)=4,"AVRIL",IF(MONTH(O961)=5,"MAI",IF(MONTH(O961)=6,"JUIN",IF(MONTH(O961)=7,"JUILLET",IF(MONTH(O961)=8,"AOUT",IF(MONTH(O961)=9,"SEPTEMBRE",IF(MONTH(O961)=10,"OCTOBRE",IF(MONTH(4)=11,"NOVEMBRE",IF(MONTH(#REF!)=12,"DECEMBRE"))))))))))))</f>
        <v>MAI</v>
      </c>
      <c r="T961" s="252" t="e">
        <f>YEAR(#REF!)</f>
        <v>#REF!</v>
      </c>
      <c r="U96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1" s="501" t="e">
        <f>YEAR(#REF!)</f>
        <v>#REF!</v>
      </c>
      <c r="W961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61" s="522"/>
      <c r="Y961" s="531"/>
      <c r="GA961" s="204"/>
    </row>
    <row r="962" spans="1:183" s="215" customFormat="1" ht="80.150000000000006" customHeight="1" x14ac:dyDescent="0.35">
      <c r="A962" s="67" t="s">
        <v>2495</v>
      </c>
      <c r="B962" s="255" t="s">
        <v>1602</v>
      </c>
      <c r="C962" s="14" t="s">
        <v>1603</v>
      </c>
      <c r="D962" s="256" t="s">
        <v>1604</v>
      </c>
      <c r="E962" s="14" t="s">
        <v>1609</v>
      </c>
      <c r="F962" s="12" t="s">
        <v>1610</v>
      </c>
      <c r="G962" s="15">
        <v>116645.34</v>
      </c>
      <c r="H962" s="264">
        <f>J962+K962+L962+M962+N962</f>
        <v>106647.84</v>
      </c>
      <c r="I962" s="265">
        <f>(J962+K962+L962+M962)/H962</f>
        <v>0.64999966244042073</v>
      </c>
      <c r="J962" s="15">
        <v>58922.9</v>
      </c>
      <c r="K962" s="15">
        <v>10398.16</v>
      </c>
      <c r="L962" s="15">
        <v>0</v>
      </c>
      <c r="M962" s="15">
        <v>0</v>
      </c>
      <c r="N962" s="15">
        <v>37326.78</v>
      </c>
      <c r="O962" s="39">
        <v>43902</v>
      </c>
      <c r="P962" s="252" t="e">
        <f>YEAR(#REF!)</f>
        <v>#REF!</v>
      </c>
      <c r="Q9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2" s="252">
        <f>YEAR(O962)</f>
        <v>2020</v>
      </c>
      <c r="S962" s="252" t="str">
        <f>IF(MONTH(O962)=1,"JANVIER",IF(MONTH(O962)=2,"FEVRIER",IF(MONTH(O962)=3,"MARS",IF(MONTH(O962)=4,"AVRIL",IF(MONTH(O962)=5,"MAI",IF(MONTH(O962)=6,"JUIN",IF(MONTH(O962)=7,"JUILLET",IF(MONTH(O962)=8,"AOUT",IF(MONTH(O962)=9,"SEPTEMBRE",IF(MONTH(O962)=10,"OCTOBRE",IF(MONTH(4)=11,"NOVEMBRE",IF(MONTH(#REF!)=12,"DECEMBRE"))))))))))))</f>
        <v>MARS</v>
      </c>
      <c r="T962" s="252" t="e">
        <f>YEAR(#REF!)</f>
        <v>#REF!</v>
      </c>
      <c r="U96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2" s="292" t="s">
        <v>27</v>
      </c>
      <c r="W962" s="292" t="s">
        <v>27</v>
      </c>
      <c r="X962" s="333"/>
      <c r="Y962" s="333"/>
      <c r="GA962" s="204"/>
    </row>
    <row r="963" spans="1:183" s="215" customFormat="1" ht="87.65" customHeight="1" x14ac:dyDescent="0.35">
      <c r="A963" s="67" t="s">
        <v>2495</v>
      </c>
      <c r="B963" s="341" t="s">
        <v>1602</v>
      </c>
      <c r="C963" s="14" t="s">
        <v>1603</v>
      </c>
      <c r="D963" s="256" t="s">
        <v>1604</v>
      </c>
      <c r="E963" s="287" t="s">
        <v>1611</v>
      </c>
      <c r="F963" s="12" t="s">
        <v>868</v>
      </c>
      <c r="G963" s="15">
        <v>30397.9</v>
      </c>
      <c r="H963" s="37">
        <f>J963+K963+L963+M963+N963</f>
        <v>30397.9</v>
      </c>
      <c r="I963" s="93">
        <f>(J963+K963+L963+M963)/H963</f>
        <v>0.64999884860467338</v>
      </c>
      <c r="J963" s="15">
        <v>16794.810000000001</v>
      </c>
      <c r="K963" s="15">
        <v>2963.79</v>
      </c>
      <c r="L963" s="15">
        <v>0</v>
      </c>
      <c r="M963" s="15">
        <v>0</v>
      </c>
      <c r="N963" s="15">
        <v>10639.3</v>
      </c>
      <c r="O963" s="38">
        <v>44159</v>
      </c>
      <c r="P963" s="252" t="e">
        <f>YEAR(#REF!)</f>
        <v>#REF!</v>
      </c>
      <c r="Q9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3" s="252">
        <f>YEAR(O963)</f>
        <v>2020</v>
      </c>
      <c r="S963" s="252" t="str">
        <f>IF(MONTH(O963)=1,"JANVIER",IF(MONTH(O963)=2,"FEVRIER",IF(MONTH(O963)=3,"MARS",IF(MONTH(O963)=4,"AVRIL",IF(MONTH(O963)=5,"MAI",IF(MONTH(O963)=6,"JUIN",IF(MONTH(O963)=7,"JUILLET",IF(MONTH(O963)=8,"AOUT",IF(MONTH(O963)=9,"SEPTEMBRE",IF(MONTH(O963)=10,"OCTOBRE",IF(MONTH(O963)=11,"NOVEMBRE",IF(MONTH(O963)=12,"DECEMBRE"))))))))))))</f>
        <v>NOVEMBRE</v>
      </c>
      <c r="T963" s="252" t="e">
        <f>YEAR(#REF!)</f>
        <v>#REF!</v>
      </c>
      <c r="U96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3" s="292" t="s">
        <v>27</v>
      </c>
      <c r="W963" s="292" t="s">
        <v>27</v>
      </c>
      <c r="X963" s="333"/>
      <c r="Y963" s="333"/>
      <c r="GA963" s="204"/>
    </row>
    <row r="964" spans="1:183" s="215" customFormat="1" ht="92.15" customHeight="1" x14ac:dyDescent="0.35">
      <c r="A964" s="67" t="s">
        <v>2495</v>
      </c>
      <c r="B964" s="282" t="s">
        <v>1602</v>
      </c>
      <c r="C964" s="14" t="s">
        <v>1603</v>
      </c>
      <c r="D964" s="256" t="s">
        <v>1612</v>
      </c>
      <c r="E964" s="14" t="s">
        <v>1613</v>
      </c>
      <c r="F964" s="12" t="s">
        <v>1485</v>
      </c>
      <c r="G964" s="15">
        <v>126623.09</v>
      </c>
      <c r="H964" s="264">
        <f>J964+K964+L964+M964+N964</f>
        <v>126571.53</v>
      </c>
      <c r="I964" s="265">
        <f>(J964+K964+L964+M964)/H964</f>
        <v>0.64999972742685508</v>
      </c>
      <c r="J964" s="15">
        <v>69930.740000000005</v>
      </c>
      <c r="K964" s="15">
        <v>12340.72</v>
      </c>
      <c r="L964" s="15">
        <v>0</v>
      </c>
      <c r="M964" s="264">
        <v>0</v>
      </c>
      <c r="N964" s="15">
        <v>44300.07</v>
      </c>
      <c r="O964" s="39">
        <v>44263</v>
      </c>
      <c r="P964" s="252" t="e">
        <f>YEAR(#REF!)</f>
        <v>#REF!</v>
      </c>
      <c r="Q9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4" s="252">
        <f>YEAR(O964)</f>
        <v>2021</v>
      </c>
      <c r="S964" s="252" t="str">
        <f>IF(MONTH(O964)=1,"JANVIER",IF(MONTH(O964)=2,"FEVRIER",IF(MONTH(O964)=3,"MARS",IF(MONTH(O964)=4,"AVRIL",IF(MONTH(O964)=5,"MAI",IF(MONTH(O964)=6,"JUIN",IF(MONTH(O964)=7,"JUILLET",IF(MONTH(O964)=8,"AOUT",IF(MONTH(O964)=9,"SEPTEMBRE",IF(MONTH(O964)=10,"OCTOBRE",IF(MONTH(4)=11,"NOVEMBRE",IF(MONTH(#REF!)=12,"DECEMBRE"))))))))))))</f>
        <v>MARS</v>
      </c>
      <c r="T964" s="252" t="e">
        <f>YEAR(#REF!)</f>
        <v>#REF!</v>
      </c>
      <c r="U96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4" s="292" t="s">
        <v>27</v>
      </c>
      <c r="W964" s="292" t="s">
        <v>27</v>
      </c>
      <c r="X964" s="330"/>
      <c r="Y964" s="330"/>
      <c r="GA964" s="204"/>
    </row>
    <row r="965" spans="1:183" s="215" customFormat="1" ht="48.65" customHeight="1" x14ac:dyDescent="0.35">
      <c r="A965" s="67" t="s">
        <v>2495</v>
      </c>
      <c r="B965" s="282" t="s">
        <v>1614</v>
      </c>
      <c r="C965" s="14" t="s">
        <v>1603</v>
      </c>
      <c r="D965" s="256" t="s">
        <v>1604</v>
      </c>
      <c r="E965" s="394" t="s">
        <v>1615</v>
      </c>
      <c r="F965" s="532" t="s">
        <v>1616</v>
      </c>
      <c r="G965" s="15">
        <v>52519.67</v>
      </c>
      <c r="H965" s="264">
        <f>J965+K965+L965+M965+N965</f>
        <v>49286.86</v>
      </c>
      <c r="I965" s="265">
        <f>(J965+K965+L965+M965)/H965</f>
        <v>0.64999880292637835</v>
      </c>
      <c r="J965" s="15">
        <v>27230.94</v>
      </c>
      <c r="K965" s="15">
        <v>4805.46</v>
      </c>
      <c r="L965" s="15">
        <v>0</v>
      </c>
      <c r="M965" s="264">
        <v>0</v>
      </c>
      <c r="N965" s="15">
        <v>17250.46</v>
      </c>
      <c r="O965" s="39">
        <v>44215</v>
      </c>
      <c r="P965" s="252" t="e">
        <f>YEAR(#REF!)</f>
        <v>#REF!</v>
      </c>
      <c r="Q9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5" s="252">
        <f>YEAR(O965)</f>
        <v>2021</v>
      </c>
      <c r="S965" s="252" t="str">
        <f>IF(MONTH(O965)=1,"JANVIER",IF(MONTH(O965)=2,"FEVRIER",IF(MONTH(O965)=3,"MARS",IF(MONTH(O965)=4,"AVRIL",IF(MONTH(O965)=5,"MAI",IF(MONTH(O965)=6,"JUIN",IF(MONTH(O965)=7,"JUILLET",IF(MONTH(O965)=8,"AOUT",IF(MONTH(O965)=9,"SEPTEMBRE",IF(MONTH(O965)=10,"OCTOBRE",IF(MONTH(4)=11,"NOVEMBRE",IF(MONTH(#REF!)=12,"DECEMBRE"))))))))))))</f>
        <v>JANVIER</v>
      </c>
      <c r="T965" s="252" t="e">
        <f>YEAR(#REF!)</f>
        <v>#REF!</v>
      </c>
      <c r="U96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5" s="292" t="s">
        <v>27</v>
      </c>
      <c r="W965" s="292" t="s">
        <v>27</v>
      </c>
      <c r="X965" s="333"/>
      <c r="Y965" s="333"/>
      <c r="GA965" s="204"/>
    </row>
    <row r="966" spans="1:183" s="215" customFormat="1" ht="115.5" customHeight="1" x14ac:dyDescent="0.35">
      <c r="A966" s="67" t="s">
        <v>2495</v>
      </c>
      <c r="B966" s="255" t="s">
        <v>1617</v>
      </c>
      <c r="C966" s="14" t="s">
        <v>1618</v>
      </c>
      <c r="D966" s="256" t="s">
        <v>1619</v>
      </c>
      <c r="E966" s="14" t="s">
        <v>1620</v>
      </c>
      <c r="F966" s="12" t="s">
        <v>9</v>
      </c>
      <c r="G966" s="250">
        <v>5100000</v>
      </c>
      <c r="H966" s="250">
        <v>5100000</v>
      </c>
      <c r="I966" s="277">
        <v>1</v>
      </c>
      <c r="J966" s="15">
        <v>4335000</v>
      </c>
      <c r="K966" s="250">
        <v>765000</v>
      </c>
      <c r="L966" s="250">
        <v>0</v>
      </c>
      <c r="M966" s="250">
        <v>0</v>
      </c>
      <c r="N966" s="250">
        <v>0</v>
      </c>
      <c r="O966" s="39">
        <v>43606</v>
      </c>
      <c r="P966" s="252" t="e">
        <f>YEAR(#REF!)</f>
        <v>#REF!</v>
      </c>
      <c r="Q9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6" s="252">
        <f>YEAR(O966)</f>
        <v>2019</v>
      </c>
      <c r="S966" s="252" t="str">
        <f>IF(MONTH(O966)=1,"JANVIER",IF(MONTH(O966)=2,"FEVRIER",IF(MONTH(O966)=3,"MARS",IF(MONTH(O966)=4,"AVRIL",IF(MONTH(O966)=5,"MAI",IF(MONTH(O966)=6,"JUIN",IF(MONTH(O966)=7,"JUILLET",IF(MONTH(O966)=8,"AOUT",IF(MONTH(O966)=9,"SEPTEMBRE",IF(MONTH(O966)=10,"OCTOBRE",IF(MONTH(4)=11,"NOVEMBRE",IF(MONTH(#REF!)=12,"DECEMBRE"))))))))))))</f>
        <v>MAI</v>
      </c>
      <c r="T966" s="252" t="e">
        <f>YEAR(#REF!)</f>
        <v>#REF!</v>
      </c>
      <c r="U96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6" s="501" t="e">
        <f>YEAR(#REF!)</f>
        <v>#REF!</v>
      </c>
      <c r="W966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66" s="330"/>
      <c r="Y966" s="533"/>
      <c r="GA966" s="204"/>
    </row>
    <row r="967" spans="1:183" s="215" customFormat="1" ht="92.15" customHeight="1" x14ac:dyDescent="0.35">
      <c r="A967" s="67" t="s">
        <v>2495</v>
      </c>
      <c r="B967" s="255" t="s">
        <v>1621</v>
      </c>
      <c r="C967" s="14" t="s">
        <v>1622</v>
      </c>
      <c r="D967" s="256" t="s">
        <v>1623</v>
      </c>
      <c r="E967" s="14" t="s">
        <v>1624</v>
      </c>
      <c r="F967" s="12" t="s">
        <v>1625</v>
      </c>
      <c r="G967" s="250">
        <v>116019</v>
      </c>
      <c r="H967" s="250">
        <v>19028</v>
      </c>
      <c r="I967" s="277">
        <v>1</v>
      </c>
      <c r="J967" s="250">
        <v>16173.8</v>
      </c>
      <c r="K967" s="250">
        <v>2854.2</v>
      </c>
      <c r="L967" s="250">
        <v>0</v>
      </c>
      <c r="M967" s="250">
        <v>0</v>
      </c>
      <c r="N967" s="250">
        <v>0</v>
      </c>
      <c r="O967" s="27">
        <v>43564</v>
      </c>
      <c r="P967" s="252" t="e">
        <f>YEAR(#REF!)</f>
        <v>#REF!</v>
      </c>
      <c r="Q9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7" s="252">
        <f>YEAR(O967)</f>
        <v>2019</v>
      </c>
      <c r="S967" s="252" t="str">
        <f>IF(MONTH(O967)=1,"JANVIER",IF(MONTH(O967)=2,"FEVRIER",IF(MONTH(O967)=3,"MARS",IF(MONTH(O967)=4,"AVRIL",IF(MONTH(O967)=5,"MAI",IF(MONTH(O967)=6,"JUIN",IF(MONTH(O967)=7,"JUILLET",IF(MONTH(O967)=8,"AOUT",IF(MONTH(O967)=9,"SEPTEMBRE",IF(MONTH(O967)=10,"OCTOBRE",IF(MONTH(4)=11,"NOVEMBRE",IF(MONTH(#REF!)=12,"DECEMBRE"))))))))))))</f>
        <v>AVRIL</v>
      </c>
      <c r="T967" s="252" t="e">
        <f>YEAR(#REF!)</f>
        <v>#REF!</v>
      </c>
      <c r="U96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7" s="292" t="s">
        <v>27</v>
      </c>
      <c r="W967" s="292" t="s">
        <v>27</v>
      </c>
      <c r="X967" s="330"/>
      <c r="Y967" s="514"/>
      <c r="GA967" s="204"/>
    </row>
    <row r="968" spans="1:183" s="215" customFormat="1" ht="91.5" customHeight="1" x14ac:dyDescent="0.35">
      <c r="A968" s="67" t="s">
        <v>2495</v>
      </c>
      <c r="B968" s="255" t="s">
        <v>1621</v>
      </c>
      <c r="C968" s="14" t="s">
        <v>1626</v>
      </c>
      <c r="D968" s="256" t="s">
        <v>1623</v>
      </c>
      <c r="E968" s="14" t="s">
        <v>1627</v>
      </c>
      <c r="F968" s="12" t="s">
        <v>1625</v>
      </c>
      <c r="G968" s="250">
        <v>62063.96</v>
      </c>
      <c r="H968" s="250">
        <v>54014.229999999996</v>
      </c>
      <c r="I968" s="277">
        <v>1</v>
      </c>
      <c r="J968" s="250">
        <v>45912.1</v>
      </c>
      <c r="K968" s="250">
        <v>8102.13</v>
      </c>
      <c r="L968" s="250">
        <v>0</v>
      </c>
      <c r="M968" s="250">
        <v>0</v>
      </c>
      <c r="N968" s="250">
        <v>0</v>
      </c>
      <c r="O968" s="39">
        <v>43706</v>
      </c>
      <c r="P968" s="252" t="e">
        <f>YEAR(#REF!)</f>
        <v>#REF!</v>
      </c>
      <c r="Q9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8" s="252">
        <f>YEAR(O968)</f>
        <v>2019</v>
      </c>
      <c r="S968" s="252" t="str">
        <f>IF(MONTH(O968)=1,"JANVIER",IF(MONTH(O968)=2,"FEVRIER",IF(MONTH(O968)=3,"MARS",IF(MONTH(O968)=4,"AVRIL",IF(MONTH(O968)=5,"MAI",IF(MONTH(O968)=6,"JUIN",IF(MONTH(O968)=7,"JUILLET",IF(MONTH(O968)=8,"AOUT",IF(MONTH(O968)=9,"SEPTEMBRE",IF(MONTH(O968)=10,"OCTOBRE",IF(MONTH(4)=11,"NOVEMBRE",IF(MONTH(#REF!)=12,"DECEMBRE"))))))))))))</f>
        <v>AOUT</v>
      </c>
      <c r="T968" s="252" t="e">
        <f>YEAR(#REF!)</f>
        <v>#REF!</v>
      </c>
      <c r="U96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8" s="292" t="s">
        <v>27</v>
      </c>
      <c r="W968" s="292" t="s">
        <v>27</v>
      </c>
      <c r="X968" s="333"/>
      <c r="Y968" s="333"/>
      <c r="GA968" s="204"/>
    </row>
    <row r="969" spans="1:183" s="215" customFormat="1" ht="78.650000000000006" customHeight="1" x14ac:dyDescent="0.35">
      <c r="A969" s="67" t="s">
        <v>2495</v>
      </c>
      <c r="B969" s="255" t="s">
        <v>1621</v>
      </c>
      <c r="C969" s="14" t="s">
        <v>1622</v>
      </c>
      <c r="D969" s="256" t="s">
        <v>1623</v>
      </c>
      <c r="E969" s="14" t="s">
        <v>1628</v>
      </c>
      <c r="F969" s="349" t="s">
        <v>1625</v>
      </c>
      <c r="G969" s="250">
        <v>20756.43</v>
      </c>
      <c r="H969" s="250">
        <v>17020.420000000002</v>
      </c>
      <c r="I969" s="277">
        <v>1</v>
      </c>
      <c r="J969" s="250">
        <v>14467.36</v>
      </c>
      <c r="K969" s="250">
        <v>2553.06</v>
      </c>
      <c r="L969" s="250">
        <v>0</v>
      </c>
      <c r="M969" s="250">
        <v>0</v>
      </c>
      <c r="N969" s="250">
        <v>0</v>
      </c>
      <c r="O969" s="11">
        <v>43344</v>
      </c>
      <c r="P969" s="252" t="e">
        <f>YEAR(#REF!)</f>
        <v>#REF!</v>
      </c>
      <c r="Q9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69" s="252">
        <f>YEAR(O969)</f>
        <v>2018</v>
      </c>
      <c r="S969" s="252" t="str">
        <f>IF(MONTH(O969)=1,"JANVIER",IF(MONTH(O969)=2,"FEVRIER",IF(MONTH(O969)=3,"MARS",IF(MONTH(O969)=4,"AVRIL",IF(MONTH(O969)=5,"MAI",IF(MONTH(O969)=6,"JUIN",IF(MONTH(O969)=7,"JUILLET",IF(MONTH(O969)=8,"AOUT",IF(MONTH(O969)=9,"SEPTEMBRE",IF(MONTH(O969)=10,"OCTOBRE",IF(MONTH(4)=11,"NOVEMBRE",IF(MONTH(#REF!)=12,"DECEMBRE"))))))))))))</f>
        <v>SEPTEMBRE</v>
      </c>
      <c r="T969" s="252" t="e">
        <f>YEAR(#REF!)</f>
        <v>#REF!</v>
      </c>
      <c r="U96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69" s="292" t="s">
        <v>27</v>
      </c>
      <c r="W969" s="292" t="s">
        <v>27</v>
      </c>
      <c r="X969" s="330"/>
      <c r="Y969" s="534"/>
      <c r="GA969" s="204"/>
    </row>
    <row r="970" spans="1:183" s="215" customFormat="1" ht="78.650000000000006" customHeight="1" x14ac:dyDescent="0.35">
      <c r="A970" s="67" t="s">
        <v>2495</v>
      </c>
      <c r="B970" s="338" t="s">
        <v>1621</v>
      </c>
      <c r="C970" s="14" t="s">
        <v>1622</v>
      </c>
      <c r="D970" s="256" t="s">
        <v>1623</v>
      </c>
      <c r="E970" s="287" t="s">
        <v>1629</v>
      </c>
      <c r="F970" s="51" t="s">
        <v>1625</v>
      </c>
      <c r="G970" s="290">
        <v>66251.070000000007</v>
      </c>
      <c r="H970" s="290">
        <f>J970+K970+L970+M970+N970</f>
        <v>52714.78</v>
      </c>
      <c r="I970" s="93">
        <f>(J970+K970+L970+M970)/H970</f>
        <v>0.9999990514994086</v>
      </c>
      <c r="J970" s="290">
        <v>44807.519999999997</v>
      </c>
      <c r="K970" s="290">
        <v>7907.21</v>
      </c>
      <c r="L970" s="290">
        <v>0</v>
      </c>
      <c r="M970" s="290">
        <v>0</v>
      </c>
      <c r="N970" s="290">
        <v>0.05</v>
      </c>
      <c r="O970" s="49">
        <v>43902</v>
      </c>
      <c r="P970" s="252" t="e">
        <f>YEAR(#REF!)</f>
        <v>#REF!</v>
      </c>
      <c r="Q9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0" s="252">
        <f>YEAR(O970)</f>
        <v>2020</v>
      </c>
      <c r="S970" s="252" t="str">
        <f>IF(MONTH(O970)=1,"JANVIER",IF(MONTH(O970)=2,"FEVRIER",IF(MONTH(O970)=3,"MARS",IF(MONTH(O970)=4,"AVRIL",IF(MONTH(O970)=5,"MAI",IF(MONTH(O970)=6,"JUIN",IF(MONTH(O970)=7,"JUILLET",IF(MONTH(O970)=8,"AOUT",IF(MONTH(O970)=9,"SEPTEMBRE",IF(MONTH(O970)=10,"OCTOBRE",IF(MONTH(4)=11,"NOVEMBRE",IF(MONTH(#REF!)=12,"DECEMBRE"))))))))))))</f>
        <v>MARS</v>
      </c>
      <c r="T970" s="252" t="e">
        <f>YEAR(#REF!)</f>
        <v>#REF!</v>
      </c>
      <c r="U97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0" s="292" t="s">
        <v>27</v>
      </c>
      <c r="W970" s="292" t="s">
        <v>27</v>
      </c>
      <c r="X970" s="334"/>
      <c r="Y970" s="333"/>
      <c r="GA970" s="204"/>
    </row>
    <row r="971" spans="1:183" s="215" customFormat="1" ht="75.650000000000006" customHeight="1" x14ac:dyDescent="0.35">
      <c r="A971" s="67" t="s">
        <v>2495</v>
      </c>
      <c r="B971" s="341" t="s">
        <v>1621</v>
      </c>
      <c r="C971" s="14" t="s">
        <v>1622</v>
      </c>
      <c r="D971" s="515" t="s">
        <v>1623</v>
      </c>
      <c r="E971" s="14" t="s">
        <v>1630</v>
      </c>
      <c r="F971" s="12" t="s">
        <v>1625</v>
      </c>
      <c r="G971" s="15">
        <v>85346.06</v>
      </c>
      <c r="H971" s="264">
        <f>J971+K971+L971+M971+N971</f>
        <v>60418.54</v>
      </c>
      <c r="I971" s="265">
        <f>(J971+K971+L971+M971)/H971</f>
        <v>0.99999983448789065</v>
      </c>
      <c r="J971" s="15">
        <v>51355.75</v>
      </c>
      <c r="K971" s="15">
        <v>9062.7800000000007</v>
      </c>
      <c r="L971" s="15">
        <v>0</v>
      </c>
      <c r="M971" s="264">
        <v>0</v>
      </c>
      <c r="N971" s="15">
        <v>0.01</v>
      </c>
      <c r="O971" s="39">
        <v>44235</v>
      </c>
      <c r="P971" s="252" t="e">
        <f>YEAR(#REF!)</f>
        <v>#REF!</v>
      </c>
      <c r="Q9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1" s="252">
        <f>YEAR(O971)</f>
        <v>2021</v>
      </c>
      <c r="S971" s="252" t="str">
        <f>IF(MONTH(O971)=1,"JANVIER",IF(MONTH(O971)=2,"FEVRIER",IF(MONTH(O971)=3,"MARS",IF(MONTH(O971)=4,"AVRIL",IF(MONTH(O971)=5,"MAI",IF(MONTH(O971)=6,"JUIN",IF(MONTH(O971)=7,"JUILLET",IF(MONTH(O971)=8,"AOUT",IF(MONTH(O971)=9,"SEPTEMBRE",IF(MONTH(O971)=10,"OCTOBRE",IF(MONTH(4)=11,"NOVEMBRE",IF(MONTH(#REF!)=12,"DECEMBRE"))))))))))))</f>
        <v>FEVRIER</v>
      </c>
      <c r="T971" s="252" t="e">
        <f>YEAR(#REF!)</f>
        <v>#REF!</v>
      </c>
      <c r="U97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1" s="292" t="s">
        <v>27</v>
      </c>
      <c r="W971" s="292" t="s">
        <v>27</v>
      </c>
      <c r="X971" s="333"/>
      <c r="Y971" s="333"/>
      <c r="GA971" s="204"/>
    </row>
    <row r="972" spans="1:183" s="215" customFormat="1" ht="69.650000000000006" customHeight="1" x14ac:dyDescent="0.35">
      <c r="A972" s="67" t="s">
        <v>2495</v>
      </c>
      <c r="B972" s="282" t="s">
        <v>1621</v>
      </c>
      <c r="C972" s="14" t="s">
        <v>1626</v>
      </c>
      <c r="D972" s="256" t="s">
        <v>1623</v>
      </c>
      <c r="E972" s="14" t="s">
        <v>1631</v>
      </c>
      <c r="F972" s="12" t="s">
        <v>1625</v>
      </c>
      <c r="G972" s="250">
        <v>129733.37</v>
      </c>
      <c r="H972" s="264">
        <f>J972+K972+L972+M972+N972</f>
        <v>122386.2</v>
      </c>
      <c r="I972" s="265">
        <f>(J972+K972+L972+M972)/H972</f>
        <v>1</v>
      </c>
      <c r="J972" s="250">
        <v>62386.2</v>
      </c>
      <c r="K972" s="250">
        <v>0</v>
      </c>
      <c r="L972" s="250">
        <v>0</v>
      </c>
      <c r="M972" s="250">
        <v>60000</v>
      </c>
      <c r="N972" s="250">
        <v>0</v>
      </c>
      <c r="O972" s="39">
        <v>44293</v>
      </c>
      <c r="P972" s="252" t="e">
        <f>YEAR(#REF!)</f>
        <v>#REF!</v>
      </c>
      <c r="Q9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2" s="252">
        <f>YEAR(O972)</f>
        <v>2021</v>
      </c>
      <c r="S972" s="252" t="str">
        <f>IF(MONTH(O972)=1,"JANVIER",IF(MONTH(O972)=2,"FEVRIER",IF(MONTH(O972)=3,"MARS",IF(MONTH(O972)=4,"AVRIL",IF(MONTH(O972)=5,"MAI",IF(MONTH(O972)=6,"JUIN",IF(MONTH(O972)=7,"JUILLET",IF(MONTH(O972)=8,"AOUT",IF(MONTH(O972)=9,"SEPTEMBRE",IF(MONTH(O972)=10,"OCTOBRE",IF(MONTH(4)=11,"NOVEMBRE",IF(MONTH(#REF!)=12,"DECEMBRE"))))))))))))</f>
        <v>AVRIL</v>
      </c>
      <c r="T972" s="252" t="e">
        <f>YEAR(#REF!)</f>
        <v>#REF!</v>
      </c>
      <c r="U97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2" s="292" t="s">
        <v>27</v>
      </c>
      <c r="W972" s="292" t="s">
        <v>27</v>
      </c>
      <c r="X972" s="330"/>
      <c r="Y972" s="330"/>
      <c r="GA972" s="204"/>
    </row>
    <row r="973" spans="1:183" s="215" customFormat="1" ht="68.400000000000006" customHeight="1" x14ac:dyDescent="0.35">
      <c r="A973" s="67" t="s">
        <v>2495</v>
      </c>
      <c r="B973" s="341" t="s">
        <v>1632</v>
      </c>
      <c r="C973" s="261" t="s">
        <v>1633</v>
      </c>
      <c r="D973" s="262" t="s">
        <v>1634</v>
      </c>
      <c r="E973" s="261" t="s">
        <v>1635</v>
      </c>
      <c r="F973" s="25" t="s">
        <v>1636</v>
      </c>
      <c r="G973" s="250">
        <v>134198.23000000001</v>
      </c>
      <c r="H973" s="250">
        <v>134198.23000000001</v>
      </c>
      <c r="I973" s="277">
        <v>0.87500003725832387</v>
      </c>
      <c r="J973" s="250">
        <v>44285.4</v>
      </c>
      <c r="K973" s="250">
        <v>0</v>
      </c>
      <c r="L973" s="250">
        <v>7815.08</v>
      </c>
      <c r="M973" s="250">
        <v>73138.039999999994</v>
      </c>
      <c r="N973" s="250">
        <v>8959.7099999999991</v>
      </c>
      <c r="O973" s="27">
        <v>43564</v>
      </c>
      <c r="P973" s="252" t="e">
        <f>YEAR(#REF!)</f>
        <v>#REF!</v>
      </c>
      <c r="Q9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3" s="252">
        <f>YEAR(O973)</f>
        <v>2019</v>
      </c>
      <c r="S973" s="252" t="str">
        <f>IF(MONTH(O973)=1,"JANVIER",IF(MONTH(O973)=2,"FEVRIER",IF(MONTH(O973)=3,"MARS",IF(MONTH(O973)=4,"AVRIL",IF(MONTH(O973)=5,"MAI",IF(MONTH(O973)=6,"JUIN",IF(MONTH(O973)=7,"JUILLET",IF(MONTH(O973)=8,"AOUT",IF(MONTH(O973)=9,"SEPTEMBRE",IF(MONTH(O973)=10,"OCTOBRE",IF(MONTH(4)=11,"NOVEMBRE",IF(MONTH(#REF!)=12,"DECEMBRE"))))))))))))</f>
        <v>AVRIL</v>
      </c>
      <c r="T973" s="252" t="e">
        <f>YEAR(#REF!)</f>
        <v>#REF!</v>
      </c>
      <c r="U97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3" s="292" t="s">
        <v>27</v>
      </c>
      <c r="W973" s="292" t="s">
        <v>27</v>
      </c>
      <c r="X973" s="535"/>
      <c r="Y973" s="531"/>
      <c r="GA973" s="204"/>
    </row>
    <row r="974" spans="1:183" s="215" customFormat="1" ht="76.5" customHeight="1" x14ac:dyDescent="0.35">
      <c r="A974" s="67" t="s">
        <v>2495</v>
      </c>
      <c r="B974" s="536" t="s">
        <v>1632</v>
      </c>
      <c r="C974" s="261" t="s">
        <v>1633</v>
      </c>
      <c r="D974" s="262" t="s">
        <v>1634</v>
      </c>
      <c r="E974" s="261" t="s">
        <v>1637</v>
      </c>
      <c r="F974" s="25" t="s">
        <v>1625</v>
      </c>
      <c r="G974" s="250">
        <v>42081.34</v>
      </c>
      <c r="H974" s="250">
        <v>37480.950000000004</v>
      </c>
      <c r="I974" s="277">
        <v>1</v>
      </c>
      <c r="J974" s="250">
        <v>31858.81</v>
      </c>
      <c r="K974" s="250">
        <v>5622.14</v>
      </c>
      <c r="L974" s="250">
        <v>0</v>
      </c>
      <c r="M974" s="250">
        <v>0</v>
      </c>
      <c r="N974" s="250">
        <v>0</v>
      </c>
      <c r="O974" s="27">
        <v>43564</v>
      </c>
      <c r="P974" s="252" t="e">
        <f>YEAR(#REF!)</f>
        <v>#REF!</v>
      </c>
      <c r="Q9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4" s="252">
        <f>YEAR(O974)</f>
        <v>2019</v>
      </c>
      <c r="S974" s="252" t="str">
        <f>IF(MONTH(O974)=1,"JANVIER",IF(MONTH(O974)=2,"FEVRIER",IF(MONTH(O974)=3,"MARS",IF(MONTH(O974)=4,"AVRIL",IF(MONTH(O974)=5,"MAI",IF(MONTH(O974)=6,"JUIN",IF(MONTH(O974)=7,"JUILLET",IF(MONTH(O974)=8,"AOUT",IF(MONTH(O974)=9,"SEPTEMBRE",IF(MONTH(O974)=10,"OCTOBRE",IF(MONTH(4)=11,"NOVEMBRE",IF(MONTH(#REF!)=12,"DECEMBRE"))))))))))))</f>
        <v>AVRIL</v>
      </c>
      <c r="T974" s="252" t="e">
        <f>YEAR(#REF!)</f>
        <v>#REF!</v>
      </c>
      <c r="U97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4" s="292" t="s">
        <v>27</v>
      </c>
      <c r="W974" s="292" t="s">
        <v>27</v>
      </c>
      <c r="X974" s="535"/>
      <c r="Y974" s="524"/>
      <c r="GA974" s="204"/>
    </row>
    <row r="975" spans="1:183" s="215" customFormat="1" ht="48.65" customHeight="1" x14ac:dyDescent="0.35">
      <c r="A975" s="67" t="s">
        <v>2495</v>
      </c>
      <c r="B975" s="338" t="s">
        <v>1632</v>
      </c>
      <c r="C975" s="261" t="s">
        <v>1633</v>
      </c>
      <c r="D975" s="262" t="s">
        <v>1634</v>
      </c>
      <c r="E975" s="261" t="s">
        <v>1638</v>
      </c>
      <c r="F975" s="25" t="s">
        <v>1625</v>
      </c>
      <c r="G975" s="250">
        <v>30909</v>
      </c>
      <c r="H975" s="250">
        <v>30466.76</v>
      </c>
      <c r="I975" s="277">
        <v>0.77101437763647984</v>
      </c>
      <c r="J975" s="250">
        <v>19966.759999999998</v>
      </c>
      <c r="K975" s="250">
        <v>3523.55</v>
      </c>
      <c r="L975" s="250">
        <v>0</v>
      </c>
      <c r="M975" s="250">
        <v>0</v>
      </c>
      <c r="N975" s="250">
        <v>6976.45</v>
      </c>
      <c r="O975" s="27">
        <v>43564</v>
      </c>
      <c r="P975" s="252" t="e">
        <f>YEAR(#REF!)</f>
        <v>#REF!</v>
      </c>
      <c r="Q9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5" s="252">
        <f>YEAR(O975)</f>
        <v>2019</v>
      </c>
      <c r="S975" s="252" t="str">
        <f>IF(MONTH(O975)=1,"JANVIER",IF(MONTH(O975)=2,"FEVRIER",IF(MONTH(O975)=3,"MARS",IF(MONTH(O975)=4,"AVRIL",IF(MONTH(O975)=5,"MAI",IF(MONTH(O975)=6,"JUIN",IF(MONTH(O975)=7,"JUILLET",IF(MONTH(O975)=8,"AOUT",IF(MONTH(O975)=9,"SEPTEMBRE",IF(MONTH(O975)=10,"OCTOBRE",IF(MONTH(4)=11,"NOVEMBRE",IF(MONTH(#REF!)=12,"DECEMBRE"))))))))))))</f>
        <v>AVRIL</v>
      </c>
      <c r="T975" s="252" t="e">
        <f>YEAR(#REF!)</f>
        <v>#REF!</v>
      </c>
      <c r="U97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5" s="292" t="s">
        <v>27</v>
      </c>
      <c r="W975" s="292" t="s">
        <v>27</v>
      </c>
      <c r="X975" s="390"/>
      <c r="Y975" s="514"/>
      <c r="GA975" s="204"/>
    </row>
    <row r="976" spans="1:183" s="215" customFormat="1" ht="94.5" customHeight="1" x14ac:dyDescent="0.35">
      <c r="A976" s="67" t="s">
        <v>2495</v>
      </c>
      <c r="B976" s="341" t="s">
        <v>1632</v>
      </c>
      <c r="C976" s="14" t="s">
        <v>1633</v>
      </c>
      <c r="D976" s="496" t="s">
        <v>1634</v>
      </c>
      <c r="E976" s="14" t="s">
        <v>1639</v>
      </c>
      <c r="F976" s="12" t="s">
        <v>1640</v>
      </c>
      <c r="G976" s="15">
        <v>131041.72</v>
      </c>
      <c r="H976" s="15">
        <f>J976+K976+L976+M976+N976</f>
        <v>90565.22</v>
      </c>
      <c r="I976" s="265">
        <f>(J976+K976+L976+M976)/H976</f>
        <v>1</v>
      </c>
      <c r="J976" s="15">
        <v>58580.07</v>
      </c>
      <c r="K976" s="15">
        <v>10337.66</v>
      </c>
      <c r="L976" s="15">
        <v>0</v>
      </c>
      <c r="M976" s="15">
        <v>21647.49</v>
      </c>
      <c r="N976" s="15">
        <v>0</v>
      </c>
      <c r="O976" s="11">
        <v>43851</v>
      </c>
      <c r="P976" s="497" t="e">
        <f>YEAR(#REF!)</f>
        <v>#REF!</v>
      </c>
      <c r="Q976" s="497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6" s="497">
        <f>YEAR(O976)</f>
        <v>2020</v>
      </c>
      <c r="S976" s="497" t="str">
        <f>IF(MONTH(O976)=1,"JANVIER",IF(MONTH(O976)=2,"FEVRIER",IF(MONTH(O976)=3,"MARS",IF(MONTH(O976)=4,"AVRIL",IF(MONTH(O976)=5,"MAI",IF(MONTH(O976)=6,"JUIN",IF(MONTH(O976)=7,"JUILLET",IF(MONTH(O976)=8,"AOUT",IF(MONTH(O976)=9,"SEPTEMBRE",IF(MONTH(O976)=10,"OCTOBRE",IF(MONTH(4)=11,"NOVEMBRE",IF(MONTH(#REF!)=12,"DECEMBRE"))))))))))))</f>
        <v>JANVIER</v>
      </c>
      <c r="T976" s="497" t="e">
        <f>YEAR(#REF!)</f>
        <v>#REF!</v>
      </c>
      <c r="U976" s="497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6" s="11" t="s">
        <v>27</v>
      </c>
      <c r="W976" s="11" t="s">
        <v>27</v>
      </c>
      <c r="X976" s="335"/>
      <c r="Y976" s="330"/>
      <c r="GA976" s="204"/>
    </row>
    <row r="977" spans="1:183" s="215" customFormat="1" ht="121.5" customHeight="1" x14ac:dyDescent="0.35">
      <c r="A977" s="67" t="s">
        <v>2495</v>
      </c>
      <c r="B977" s="341" t="s">
        <v>1632</v>
      </c>
      <c r="C977" s="14" t="s">
        <v>1633</v>
      </c>
      <c r="D977" s="256" t="s">
        <v>1634</v>
      </c>
      <c r="E977" s="287" t="s">
        <v>1641</v>
      </c>
      <c r="F977" s="12" t="s">
        <v>1625</v>
      </c>
      <c r="G977" s="15">
        <v>83957.62</v>
      </c>
      <c r="H977" s="37">
        <f>J977+K977+L977+M977+N977</f>
        <v>66848.399999999994</v>
      </c>
      <c r="I977" s="265">
        <f>(J977+K977+L977+M977)/H977</f>
        <v>1</v>
      </c>
      <c r="J977" s="15">
        <v>56821.14</v>
      </c>
      <c r="K977" s="15">
        <v>10027.26</v>
      </c>
      <c r="L977" s="15">
        <v>0</v>
      </c>
      <c r="M977" s="15">
        <v>0</v>
      </c>
      <c r="N977" s="15">
        <v>0</v>
      </c>
      <c r="O977" s="38">
        <v>44159</v>
      </c>
      <c r="P977" s="252" t="e">
        <f>YEAR(#REF!)</f>
        <v>#REF!</v>
      </c>
      <c r="Q9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7" s="252">
        <f>YEAR(O977)</f>
        <v>2020</v>
      </c>
      <c r="S977" s="252" t="str">
        <f>IF(MONTH(O977)=1,"JANVIER",IF(MONTH(O977)=2,"FEVRIER",IF(MONTH(O977)=3,"MARS",IF(MONTH(O977)=4,"AVRIL",IF(MONTH(O977)=5,"MAI",IF(MONTH(O977)=6,"JUIN",IF(MONTH(O977)=7,"JUILLET",IF(MONTH(O977)=8,"AOUT",IF(MONTH(O977)=9,"SEPTEMBRE",IF(MONTH(O977)=10,"OCTOBRE",IF(MONTH(O977)=11,"NOVEMBRE",IF(MONTH(O977)=12,"DECEMBRE"))))))))))))</f>
        <v>NOVEMBRE</v>
      </c>
      <c r="T977" s="252" t="e">
        <f>YEAR(#REF!)</f>
        <v>#REF!</v>
      </c>
      <c r="U97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7" s="292" t="s">
        <v>27</v>
      </c>
      <c r="W977" s="292" t="s">
        <v>27</v>
      </c>
      <c r="X977" s="333"/>
      <c r="Y977" s="333"/>
      <c r="GA977" s="204"/>
    </row>
    <row r="978" spans="1:183" s="215" customFormat="1" ht="85.5" customHeight="1" x14ac:dyDescent="0.35">
      <c r="A978" s="67" t="s">
        <v>2495</v>
      </c>
      <c r="B978" s="255" t="s">
        <v>1642</v>
      </c>
      <c r="C978" s="14" t="s">
        <v>1643</v>
      </c>
      <c r="D978" s="256" t="s">
        <v>1644</v>
      </c>
      <c r="E978" s="14" t="s">
        <v>1645</v>
      </c>
      <c r="F978" s="12" t="s">
        <v>1646</v>
      </c>
      <c r="G978" s="250">
        <v>170000</v>
      </c>
      <c r="H978" s="250">
        <v>155891.85999999999</v>
      </c>
      <c r="I978" s="265">
        <f>(J978+K978+L978+M978)/H978</f>
        <v>1</v>
      </c>
      <c r="J978" s="250">
        <v>132508.07999999999</v>
      </c>
      <c r="K978" s="250">
        <v>0</v>
      </c>
      <c r="L978" s="250">
        <v>23383.78</v>
      </c>
      <c r="M978" s="250">
        <v>0</v>
      </c>
      <c r="N978" s="250">
        <v>0</v>
      </c>
      <c r="O978" s="39">
        <v>43706</v>
      </c>
      <c r="P978" s="252" t="e">
        <f>YEAR(#REF!)</f>
        <v>#REF!</v>
      </c>
      <c r="Q9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8" s="252">
        <f>YEAR(O978)</f>
        <v>2019</v>
      </c>
      <c r="S978" s="252" t="str">
        <f>IF(MONTH(O978)=1,"JANVIER",IF(MONTH(O978)=2,"FEVRIER",IF(MONTH(O978)=3,"MARS",IF(MONTH(O978)=4,"AVRIL",IF(MONTH(O978)=5,"MAI",IF(MONTH(O978)=6,"JUIN",IF(MONTH(O978)=7,"JUILLET",IF(MONTH(O978)=8,"AOUT",IF(MONTH(O978)=9,"SEPTEMBRE",IF(MONTH(O978)=10,"OCTOBRE",IF(MONTH(4)=11,"NOVEMBRE",IF(MONTH(#REF!)=12,"DECEMBRE"))))))))))))</f>
        <v>AOUT</v>
      </c>
      <c r="T978" s="252" t="e">
        <f>YEAR(#REF!)</f>
        <v>#REF!</v>
      </c>
      <c r="U97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8" s="501" t="e">
        <f>YEAR(#REF!)</f>
        <v>#REF!</v>
      </c>
      <c r="W978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78" s="333"/>
      <c r="Y978" s="333"/>
      <c r="GA978" s="204"/>
    </row>
    <row r="979" spans="1:183" s="215" customFormat="1" ht="84" customHeight="1" x14ac:dyDescent="0.35">
      <c r="A979" s="67" t="s">
        <v>2495</v>
      </c>
      <c r="B979" s="255" t="s">
        <v>1647</v>
      </c>
      <c r="C979" s="14" t="s">
        <v>1648</v>
      </c>
      <c r="D979" s="256" t="s">
        <v>1612</v>
      </c>
      <c r="E979" s="14" t="s">
        <v>1649</v>
      </c>
      <c r="F979" s="12" t="s">
        <v>1625</v>
      </c>
      <c r="G979" s="264">
        <v>135100</v>
      </c>
      <c r="H979" s="250">
        <v>96651.79</v>
      </c>
      <c r="I979" s="277">
        <v>0.74999997413395036</v>
      </c>
      <c r="J979" s="250">
        <v>61615.51</v>
      </c>
      <c r="K979" s="250">
        <v>0</v>
      </c>
      <c r="L979" s="250">
        <v>10873.33</v>
      </c>
      <c r="M979" s="250">
        <v>0</v>
      </c>
      <c r="N979" s="250">
        <v>24162.95</v>
      </c>
      <c r="O979" s="27">
        <v>43606</v>
      </c>
      <c r="P979" s="252" t="e">
        <f>YEAR(#REF!)</f>
        <v>#REF!</v>
      </c>
      <c r="Q9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79" s="252">
        <f>YEAR(O979)</f>
        <v>2019</v>
      </c>
      <c r="S979" s="252" t="str">
        <f>IF(MONTH(O979)=1,"JANVIER",IF(MONTH(O979)=2,"FEVRIER",IF(MONTH(O979)=3,"MARS",IF(MONTH(O979)=4,"AVRIL",IF(MONTH(O979)=5,"MAI",IF(MONTH(O979)=6,"JUIN",IF(MONTH(O979)=7,"JUILLET",IF(MONTH(O979)=8,"AOUT",IF(MONTH(O979)=9,"SEPTEMBRE",IF(MONTH(O979)=10,"OCTOBRE",IF(MONTH(4)=11,"NOVEMBRE",IF(MONTH(#REF!)=12,"DECEMBRE"))))))))))))</f>
        <v>MAI</v>
      </c>
      <c r="T979" s="252" t="e">
        <f>YEAR(#REF!)</f>
        <v>#REF!</v>
      </c>
      <c r="U97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79" s="292" t="s">
        <v>27</v>
      </c>
      <c r="W979" s="292" t="s">
        <v>27</v>
      </c>
      <c r="X979" s="25"/>
      <c r="Y979" s="514"/>
      <c r="GA979" s="204"/>
    </row>
    <row r="980" spans="1:183" s="215" customFormat="1" ht="146.4" customHeight="1" x14ac:dyDescent="0.35">
      <c r="A980" s="67" t="s">
        <v>2495</v>
      </c>
      <c r="B980" s="255" t="s">
        <v>1647</v>
      </c>
      <c r="C980" s="14" t="s">
        <v>1648</v>
      </c>
      <c r="D980" s="256" t="s">
        <v>1612</v>
      </c>
      <c r="E980" s="14" t="s">
        <v>1650</v>
      </c>
      <c r="F980" s="12" t="s">
        <v>1651</v>
      </c>
      <c r="G980" s="264">
        <v>11880.75</v>
      </c>
      <c r="H980" s="250">
        <v>10950</v>
      </c>
      <c r="I980" s="277">
        <v>0.75</v>
      </c>
      <c r="J980" s="250">
        <v>6980.62</v>
      </c>
      <c r="K980" s="250">
        <v>0</v>
      </c>
      <c r="L980" s="250">
        <v>1231.8800000000001</v>
      </c>
      <c r="M980" s="250">
        <v>0</v>
      </c>
      <c r="N980" s="250">
        <v>2737.5</v>
      </c>
      <c r="O980" s="11">
        <v>43342</v>
      </c>
      <c r="P980" s="252" t="e">
        <f>YEAR(#REF!)</f>
        <v>#REF!</v>
      </c>
      <c r="Q9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0" s="252">
        <f>YEAR(O980)</f>
        <v>2018</v>
      </c>
      <c r="S980" s="252" t="str">
        <f>IF(MONTH(O980)=1,"JANVIER",IF(MONTH(O980)=2,"FEVRIER",IF(MONTH(O980)=3,"MARS",IF(MONTH(O980)=4,"AVRIL",IF(MONTH(O980)=5,"MAI",IF(MONTH(O980)=6,"JUIN",IF(MONTH(O980)=7,"JUILLET",IF(MONTH(O980)=8,"AOUT",IF(MONTH(O980)=9,"SEPTEMBRE",IF(MONTH(O980)=10,"OCTOBRE",IF(MONTH(4)=11,"NOVEMBRE",IF(MONTH(#REF!)=12,"DECEMBRE"))))))))))))</f>
        <v>AOUT</v>
      </c>
      <c r="T980" s="252" t="e">
        <f>YEAR(#REF!)</f>
        <v>#REF!</v>
      </c>
      <c r="U98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0" s="317" t="s">
        <v>27</v>
      </c>
      <c r="W980" s="317" t="s">
        <v>27</v>
      </c>
      <c r="X980" s="25"/>
      <c r="Y980" s="514"/>
      <c r="GA980" s="204"/>
    </row>
    <row r="981" spans="1:183" s="215" customFormat="1" ht="83.15" customHeight="1" x14ac:dyDescent="0.35">
      <c r="A981" s="67" t="s">
        <v>2495</v>
      </c>
      <c r="B981" s="255" t="s">
        <v>1647</v>
      </c>
      <c r="C981" s="14" t="s">
        <v>1648</v>
      </c>
      <c r="D981" s="256" t="s">
        <v>1612</v>
      </c>
      <c r="E981" s="14" t="s">
        <v>1652</v>
      </c>
      <c r="F981" s="12" t="s">
        <v>1625</v>
      </c>
      <c r="G981" s="264">
        <v>14500</v>
      </c>
      <c r="H981" s="250">
        <v>10506.07</v>
      </c>
      <c r="I981" s="277">
        <v>0.7499997620423241</v>
      </c>
      <c r="J981" s="250">
        <v>6697.61</v>
      </c>
      <c r="K981" s="250">
        <v>0</v>
      </c>
      <c r="L981" s="250">
        <v>1181.94</v>
      </c>
      <c r="M981" s="250">
        <v>0</v>
      </c>
      <c r="N981" s="250">
        <v>2626.52</v>
      </c>
      <c r="O981" s="27">
        <v>43564</v>
      </c>
      <c r="P981" s="252" t="e">
        <f>YEAR(#REF!)</f>
        <v>#REF!</v>
      </c>
      <c r="Q9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1" s="252">
        <f>YEAR(O981)</f>
        <v>2019</v>
      </c>
      <c r="S981" s="252" t="str">
        <f>IF(MONTH(O981)=1,"JANVIER",IF(MONTH(O981)=2,"FEVRIER",IF(MONTH(O981)=3,"MARS",IF(MONTH(O981)=4,"AVRIL",IF(MONTH(O981)=5,"MAI",IF(MONTH(O981)=6,"JUIN",IF(MONTH(O981)=7,"JUILLET",IF(MONTH(O981)=8,"AOUT",IF(MONTH(O981)=9,"SEPTEMBRE",IF(MONTH(O981)=10,"OCTOBRE",IF(MONTH(4)=11,"NOVEMBRE",IF(MONTH(#REF!)=12,"DECEMBRE"))))))))))))</f>
        <v>AVRIL</v>
      </c>
      <c r="T981" s="252" t="e">
        <f>YEAR(#REF!)</f>
        <v>#REF!</v>
      </c>
      <c r="U98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1" s="317" t="s">
        <v>27</v>
      </c>
      <c r="W981" s="317" t="s">
        <v>27</v>
      </c>
      <c r="X981" s="25"/>
      <c r="Y981" s="514"/>
      <c r="GA981" s="204"/>
    </row>
    <row r="982" spans="1:183" s="215" customFormat="1" ht="165.65" customHeight="1" x14ac:dyDescent="0.35">
      <c r="A982" s="67" t="s">
        <v>2495</v>
      </c>
      <c r="B982" s="282" t="s">
        <v>1647</v>
      </c>
      <c r="C982" s="14" t="s">
        <v>1648</v>
      </c>
      <c r="D982" s="256" t="s">
        <v>1612</v>
      </c>
      <c r="E982" s="14" t="s">
        <v>1653</v>
      </c>
      <c r="F982" s="12" t="s">
        <v>1654</v>
      </c>
      <c r="G982" s="15">
        <v>14120</v>
      </c>
      <c r="H982" s="37">
        <f>SUM(J982+K982+L982+M982+N982)</f>
        <v>14120</v>
      </c>
      <c r="I982" s="93">
        <f>(J982+K982+L982+M982)/H982</f>
        <v>0.75</v>
      </c>
      <c r="J982" s="37">
        <v>9001.5</v>
      </c>
      <c r="K982" s="37">
        <v>0</v>
      </c>
      <c r="L982" s="37">
        <v>1588.5</v>
      </c>
      <c r="M982" s="37">
        <v>0</v>
      </c>
      <c r="N982" s="37">
        <v>3530</v>
      </c>
      <c r="O982" s="38">
        <v>43851</v>
      </c>
      <c r="P982" s="252" t="e">
        <f>YEAR(#REF!)</f>
        <v>#REF!</v>
      </c>
      <c r="Q9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2" s="252">
        <f>YEAR(O982)</f>
        <v>2020</v>
      </c>
      <c r="S982" s="252" t="str">
        <f>IF(MONTH(O982)=1,"JANVIER",IF(MONTH(O982)=2,"FEVRIER",IF(MONTH(O982)=3,"MARS",IF(MONTH(O982)=4,"AVRIL",IF(MONTH(O982)=5,"MAI",IF(MONTH(O982)=6,"JUIN",IF(MONTH(O982)=7,"JUILLET",IF(MONTH(O982)=8,"AOUT",IF(MONTH(O982)=9,"SEPTEMBRE",IF(MONTH(O982)=10,"OCTOBRE",IF(MONTH(4)=11,"NOVEMBRE",IF(MONTH(#REF!)=12,"DECEMBRE"))))))))))))</f>
        <v>JANVIER</v>
      </c>
      <c r="T982" s="252" t="e">
        <f>YEAR(#REF!)</f>
        <v>#REF!</v>
      </c>
      <c r="U98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2" s="317" t="s">
        <v>27</v>
      </c>
      <c r="W982" s="317" t="s">
        <v>27</v>
      </c>
      <c r="X982" s="333"/>
      <c r="Y982" s="333"/>
      <c r="GA982" s="204"/>
    </row>
    <row r="983" spans="1:183" s="215" customFormat="1" ht="87.9" customHeight="1" x14ac:dyDescent="0.35">
      <c r="A983" s="67" t="s">
        <v>2495</v>
      </c>
      <c r="B983" s="338" t="s">
        <v>1647</v>
      </c>
      <c r="C983" s="14" t="s">
        <v>1648</v>
      </c>
      <c r="D983" s="256" t="s">
        <v>1612</v>
      </c>
      <c r="E983" s="287" t="s">
        <v>1655</v>
      </c>
      <c r="F983" s="51" t="s">
        <v>1656</v>
      </c>
      <c r="G983" s="37">
        <v>74181.23</v>
      </c>
      <c r="H983" s="37">
        <f>SUM(J983+K983+L983+M983+N983)</f>
        <v>59893.08</v>
      </c>
      <c r="I983" s="93">
        <f>(J983+K983+L983+M983)/H983</f>
        <v>1</v>
      </c>
      <c r="J983" s="37">
        <v>38181.83</v>
      </c>
      <c r="K983" s="37">
        <v>0</v>
      </c>
      <c r="L983" s="37">
        <v>6737.97</v>
      </c>
      <c r="M983" s="37">
        <v>14973.28</v>
      </c>
      <c r="N983" s="37">
        <v>0</v>
      </c>
      <c r="O983" s="38">
        <v>43774</v>
      </c>
      <c r="P983" s="252" t="e">
        <f>YEAR(#REF!)</f>
        <v>#REF!</v>
      </c>
      <c r="Q9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3" s="252">
        <f>YEAR(O983)</f>
        <v>2019</v>
      </c>
      <c r="S983" s="252" t="str">
        <f>IF(MONTH(O983)=1,"JANVIER",IF(MONTH(O983)=2,"FEVRIER",IF(MONTH(O983)=3,"MARS",IF(MONTH(O983)=4,"AVRIL",IF(MONTH(O983)=5,"MAI",IF(MONTH(O983)=6,"JUIN",IF(MONTH(O983)=7,"JUILLET",IF(MONTH(O983)=8,"AOUT",IF(MONTH(O983)=9,"SEPTEMBRE",IF(MONTH(O983)=10,"OCTOBRE",IF(MONTH(O983)=11,"NOVEMBRE",IF(MONTH(O983)=12,"DECEMBRE"))))))))))))</f>
        <v>NOVEMBRE</v>
      </c>
      <c r="T983" s="252" t="e">
        <f>YEAR(#REF!)</f>
        <v>#REF!</v>
      </c>
      <c r="U98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3" s="317" t="s">
        <v>27</v>
      </c>
      <c r="W983" s="317" t="s">
        <v>27</v>
      </c>
      <c r="X983" s="333"/>
      <c r="Y983" s="333"/>
      <c r="GA983" s="204"/>
    </row>
    <row r="984" spans="1:183" s="215" customFormat="1" ht="134.15" customHeight="1" x14ac:dyDescent="0.35">
      <c r="A984" s="67" t="s">
        <v>2495</v>
      </c>
      <c r="B984" s="282" t="s">
        <v>1647</v>
      </c>
      <c r="C984" s="14" t="s">
        <v>1648</v>
      </c>
      <c r="D984" s="256" t="s">
        <v>1612</v>
      </c>
      <c r="E984" s="14" t="s">
        <v>1657</v>
      </c>
      <c r="F984" s="12" t="s">
        <v>1658</v>
      </c>
      <c r="G984" s="15">
        <v>8180</v>
      </c>
      <c r="H984" s="37">
        <f>SUM(J984+K984+L984+M984+N984)</f>
        <v>8180</v>
      </c>
      <c r="I984" s="93">
        <f>(J984+K984+L984+M984)/H984</f>
        <v>0.75</v>
      </c>
      <c r="J984" s="37">
        <v>5214.75</v>
      </c>
      <c r="K984" s="37">
        <v>0</v>
      </c>
      <c r="L984" s="37">
        <v>920.25</v>
      </c>
      <c r="M984" s="37">
        <v>0</v>
      </c>
      <c r="N984" s="37">
        <v>2045</v>
      </c>
      <c r="O984" s="38">
        <v>43851</v>
      </c>
      <c r="P984" s="252" t="e">
        <f>YEAR(#REF!)</f>
        <v>#REF!</v>
      </c>
      <c r="Q9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4" s="252">
        <f>YEAR(O984)</f>
        <v>2020</v>
      </c>
      <c r="S984" s="252" t="str">
        <f>IF(MONTH(O984)=1,"JANVIER",IF(MONTH(O984)=2,"FEVRIER",IF(MONTH(O984)=3,"MARS",IF(MONTH(O984)=4,"AVRIL",IF(MONTH(O984)=5,"MAI",IF(MONTH(O984)=6,"JUIN",IF(MONTH(O984)=7,"JUILLET",IF(MONTH(O984)=8,"AOUT",IF(MONTH(O984)=9,"SEPTEMBRE",IF(MONTH(O984)=10,"OCTOBRE",IF(MONTH(4)=11,"NOVEMBRE",IF(MONTH(#REF!)=12,"DECEMBRE"))))))))))))</f>
        <v>JANVIER</v>
      </c>
      <c r="T984" s="252" t="e">
        <f>YEAR(#REF!)</f>
        <v>#REF!</v>
      </c>
      <c r="U98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4" s="292" t="s">
        <v>27</v>
      </c>
      <c r="W984" s="292" t="s">
        <v>27</v>
      </c>
      <c r="X984" s="333"/>
      <c r="Y984" s="333"/>
      <c r="GA984" s="204"/>
    </row>
    <row r="985" spans="1:183" s="215" customFormat="1" ht="120.9" customHeight="1" x14ac:dyDescent="0.35">
      <c r="A985" s="67" t="s">
        <v>2495</v>
      </c>
      <c r="B985" s="354" t="s">
        <v>1647</v>
      </c>
      <c r="C985" s="538" t="s">
        <v>1648</v>
      </c>
      <c r="D985" s="539" t="s">
        <v>1612</v>
      </c>
      <c r="E985" s="538" t="s">
        <v>1659</v>
      </c>
      <c r="F985" s="537" t="s">
        <v>1625</v>
      </c>
      <c r="G985" s="290">
        <v>123700</v>
      </c>
      <c r="H985" s="290">
        <f>J985+K985+L985+M985+N985</f>
        <v>91069.430000000008</v>
      </c>
      <c r="I985" s="93">
        <f>(J985+K985+L985+M985)/H985</f>
        <v>0.74999997254841722</v>
      </c>
      <c r="J985" s="290">
        <v>58056.75</v>
      </c>
      <c r="K985" s="290">
        <v>0</v>
      </c>
      <c r="L985" s="290">
        <v>10245.32</v>
      </c>
      <c r="M985" s="290">
        <v>0</v>
      </c>
      <c r="N985" s="290">
        <v>22767.360000000001</v>
      </c>
      <c r="O985" s="298">
        <v>43942</v>
      </c>
      <c r="P985" s="252" t="e">
        <f>YEAR(#REF!)</f>
        <v>#REF!</v>
      </c>
      <c r="Q9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5" s="252">
        <f>YEAR(O985)</f>
        <v>2020</v>
      </c>
      <c r="S985" s="252" t="str">
        <f>IF(MONTH(O985)=1,"JANVIER",IF(MONTH(O985)=2,"FEVRIER",IF(MONTH(O985)=3,"MARS",IF(MONTH(O985)=4,"AVRIL",IF(MONTH(O985)=5,"MAI",IF(MONTH(O985)=6,"JUIN",IF(MONTH(O985)=7,"JUILLET",IF(MONTH(O985)=8,"AOUT",IF(MONTH(O985)=9,"SEPTEMBRE",IF(MONTH(O985)=10,"OCTOBRE",IF(MONTH(4)=11,"NOVEMBRE",IF(MONTH(#REF!)=12,"DECEMBRE"))))))))))))</f>
        <v>AVRIL</v>
      </c>
      <c r="T985" s="252" t="e">
        <f>YEAR(#REF!)</f>
        <v>#REF!</v>
      </c>
      <c r="U98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5" s="292" t="s">
        <v>27</v>
      </c>
      <c r="W985" s="292" t="s">
        <v>27</v>
      </c>
      <c r="X985" s="359"/>
      <c r="Y985" s="508"/>
      <c r="GA985" s="204"/>
    </row>
    <row r="986" spans="1:183" s="67" customFormat="1" ht="141.65" customHeight="1" x14ac:dyDescent="0.35">
      <c r="A986" s="67" t="s">
        <v>2495</v>
      </c>
      <c r="B986" s="341" t="s">
        <v>1647</v>
      </c>
      <c r="C986" s="14" t="s">
        <v>1648</v>
      </c>
      <c r="D986" s="256" t="s">
        <v>1612</v>
      </c>
      <c r="E986" s="287" t="s">
        <v>1660</v>
      </c>
      <c r="F986" s="12" t="s">
        <v>1661</v>
      </c>
      <c r="G986" s="15">
        <v>7720</v>
      </c>
      <c r="H986" s="37">
        <f>J986+K986+L986+M986+N986</f>
        <v>6820</v>
      </c>
      <c r="I986" s="93">
        <f>(J986+K986+L986+M986)/H986</f>
        <v>0.75</v>
      </c>
      <c r="J986" s="15">
        <v>4347.75</v>
      </c>
      <c r="K986" s="15">
        <v>0</v>
      </c>
      <c r="L986" s="37">
        <v>767.25</v>
      </c>
      <c r="M986" s="37">
        <v>0</v>
      </c>
      <c r="N986" s="15">
        <v>1705</v>
      </c>
      <c r="O986" s="38">
        <v>44159</v>
      </c>
      <c r="P986" s="252" t="e">
        <f>YEAR(#REF!)</f>
        <v>#REF!</v>
      </c>
      <c r="Q9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6" s="252">
        <f>YEAR(O986)</f>
        <v>2020</v>
      </c>
      <c r="S986" s="252" t="str">
        <f>IF(MONTH(O986)=1,"JANVIER",IF(MONTH(O986)=2,"FEVRIER",IF(MONTH(O986)=3,"MARS",IF(MONTH(O986)=4,"AVRIL",IF(MONTH(O986)=5,"MAI",IF(MONTH(O986)=6,"JUIN",IF(MONTH(O986)=7,"JUILLET",IF(MONTH(O986)=8,"AOUT",IF(MONTH(O986)=9,"SEPTEMBRE",IF(MONTH(O986)=10,"OCTOBRE",IF(MONTH(O986)=11,"NOVEMBRE",IF(MONTH(O986)=12,"DECEMBRE"))))))))))))</f>
        <v>NOVEMBRE</v>
      </c>
      <c r="T986" s="252" t="e">
        <f>YEAR(#REF!)</f>
        <v>#REF!</v>
      </c>
      <c r="U98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6" s="292" t="s">
        <v>27</v>
      </c>
      <c r="W986" s="292" t="s">
        <v>27</v>
      </c>
      <c r="X986" s="333"/>
      <c r="Y986" s="333"/>
      <c r="GA986" s="68"/>
    </row>
    <row r="987" spans="1:183" s="67" customFormat="1" ht="100.5" customHeight="1" x14ac:dyDescent="0.35">
      <c r="A987" s="67" t="s">
        <v>2495</v>
      </c>
      <c r="B987" s="255" t="s">
        <v>1662</v>
      </c>
      <c r="C987" s="261" t="s">
        <v>1663</v>
      </c>
      <c r="D987" s="262" t="s">
        <v>1612</v>
      </c>
      <c r="E987" s="261" t="s">
        <v>1664</v>
      </c>
      <c r="F987" s="349" t="s">
        <v>1665</v>
      </c>
      <c r="G987" s="15">
        <v>998031.48</v>
      </c>
      <c r="H987" s="15">
        <v>704636.85</v>
      </c>
      <c r="I987" s="265">
        <v>0.75</v>
      </c>
      <c r="J987" s="15">
        <v>427264.17</v>
      </c>
      <c r="K987" s="15">
        <v>75399.56</v>
      </c>
      <c r="L987" s="15">
        <v>0</v>
      </c>
      <c r="M987" s="15">
        <v>25813.85</v>
      </c>
      <c r="N987" s="15">
        <v>176159.27</v>
      </c>
      <c r="O987" s="11">
        <v>43374</v>
      </c>
      <c r="P987" s="252" t="e">
        <f>YEAR(#REF!)</f>
        <v>#REF!</v>
      </c>
      <c r="Q9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7" s="252">
        <f>YEAR(O987)</f>
        <v>2018</v>
      </c>
      <c r="S987" s="252" t="str">
        <f>IF(MONTH(O987)=1,"JANVIER",IF(MONTH(O987)=2,"FEVRIER",IF(MONTH(O987)=3,"MARS",IF(MONTH(O987)=4,"AVRIL",IF(MONTH(O987)=5,"MAI",IF(MONTH(O987)=6,"JUIN",IF(MONTH(O987)=7,"JUILLET",IF(MONTH(O987)=8,"AOUT",IF(MONTH(O987)=9,"SEPTEMBRE",IF(MONTH(O987)=10,"OCTOBRE",IF(MONTH(4)=11,"NOVEMBRE",IF(MONTH(#REF!)=12,"DECEMBRE"))))))))))))</f>
        <v>OCTOBRE</v>
      </c>
      <c r="T987" s="252" t="e">
        <f>YEAR(#REF!)</f>
        <v>#REF!</v>
      </c>
      <c r="U98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7" s="501" t="e">
        <f>YEAR(#REF!)</f>
        <v>#REF!</v>
      </c>
      <c r="W987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87" s="356"/>
      <c r="Y987" s="540"/>
      <c r="GA987" s="68"/>
    </row>
    <row r="988" spans="1:183" s="67" customFormat="1" ht="140.4" customHeight="1" x14ac:dyDescent="0.35">
      <c r="A988" s="67" t="s">
        <v>2495</v>
      </c>
      <c r="B988" s="282" t="s">
        <v>1666</v>
      </c>
      <c r="C988" s="14" t="s">
        <v>1667</v>
      </c>
      <c r="D988" s="256" t="s">
        <v>104</v>
      </c>
      <c r="E988" s="14" t="s">
        <v>1668</v>
      </c>
      <c r="F988" s="12" t="s">
        <v>128</v>
      </c>
      <c r="G988" s="15">
        <v>705657.2</v>
      </c>
      <c r="H988" s="264">
        <f>J988+K988+L988+M988+N988</f>
        <v>596523.06999999995</v>
      </c>
      <c r="I988" s="265">
        <f t="shared" ref="I988:I1010" si="15">(J988+K988+L988+M988)/H988</f>
        <v>0.99999998323618899</v>
      </c>
      <c r="J988" s="15">
        <v>507044.6</v>
      </c>
      <c r="K988" s="15">
        <v>0</v>
      </c>
      <c r="L988" s="15">
        <v>89478.46</v>
      </c>
      <c r="M988" s="15">
        <v>0</v>
      </c>
      <c r="N988" s="15">
        <v>0.01</v>
      </c>
      <c r="O988" s="38">
        <v>44334</v>
      </c>
      <c r="P988" s="252" t="e">
        <f>YEAR(#REF!)</f>
        <v>#REF!</v>
      </c>
      <c r="Q9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8" s="252">
        <f>YEAR(O988)</f>
        <v>2021</v>
      </c>
      <c r="S988" s="252" t="str">
        <f>IF(MONTH(O988)=1,"JANVIER",IF(MONTH(O988)=2,"FEVRIER",IF(MONTH(O988)=3,"MARS",IF(MONTH(O988)=4,"AVRIL",IF(MONTH(O988)=5,"MAI",IF(MONTH(O988)=6,"JUIN",IF(MONTH(O988)=7,"JUILLET",IF(MONTH(O988)=8,"AOUT",IF(MONTH(O988)=9,"SEPTEMBRE",IF(MONTH(O988)=10,"OCTOBRE",IF(MONTH(4)=11,"NOVEMBRE",IF(MONTH(#REF!)=12,"DECEMBRE"))))))))))))</f>
        <v>MAI</v>
      </c>
      <c r="T988" s="252" t="e">
        <f>YEAR(#REF!)</f>
        <v>#REF!</v>
      </c>
      <c r="U98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8" s="501" t="e">
        <f>YEAR(#REF!)</f>
        <v>#REF!</v>
      </c>
      <c r="W988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88" s="333"/>
      <c r="Y988" s="494"/>
      <c r="GA988" s="68"/>
    </row>
    <row r="989" spans="1:183" s="67" customFormat="1" ht="78.650000000000006" customHeight="1" x14ac:dyDescent="0.35">
      <c r="A989" s="67" t="s">
        <v>2495</v>
      </c>
      <c r="B989" s="282" t="s">
        <v>1666</v>
      </c>
      <c r="C989" s="14" t="s">
        <v>1667</v>
      </c>
      <c r="D989" s="256" t="s">
        <v>104</v>
      </c>
      <c r="E989" s="14" t="s">
        <v>1669</v>
      </c>
      <c r="F989" s="12" t="s">
        <v>1670</v>
      </c>
      <c r="G989" s="15">
        <v>782004.36</v>
      </c>
      <c r="H989" s="264">
        <f>J989+K989+L989+M989+N989</f>
        <v>579165.09</v>
      </c>
      <c r="I989" s="265">
        <f t="shared" si="15"/>
        <v>0.99999994820129778</v>
      </c>
      <c r="J989" s="15">
        <v>492290.3</v>
      </c>
      <c r="K989" s="15">
        <v>0</v>
      </c>
      <c r="L989" s="15">
        <v>86874.76</v>
      </c>
      <c r="M989" s="15">
        <v>0</v>
      </c>
      <c r="N989" s="15">
        <v>0.03</v>
      </c>
      <c r="O989" s="38">
        <v>44334</v>
      </c>
      <c r="P989" s="252" t="e">
        <f>YEAR(#REF!)</f>
        <v>#REF!</v>
      </c>
      <c r="Q9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89" s="252">
        <f>YEAR(O989)</f>
        <v>2021</v>
      </c>
      <c r="S989" s="252" t="str">
        <f>IF(MONTH(O989)=1,"JANVIER",IF(MONTH(O989)=2,"FEVRIER",IF(MONTH(O989)=3,"MARS",IF(MONTH(O989)=4,"AVRIL",IF(MONTH(O989)=5,"MAI",IF(MONTH(O989)=6,"JUIN",IF(MONTH(O989)=7,"JUILLET",IF(MONTH(O989)=8,"AOUT",IF(MONTH(O989)=9,"SEPTEMBRE",IF(MONTH(O989)=10,"OCTOBRE",IF(MONTH(4)=11,"NOVEMBRE",IF(MONTH(#REF!)=12,"DECEMBRE"))))))))))))</f>
        <v>MAI</v>
      </c>
      <c r="T989" s="252" t="e">
        <f>YEAR(#REF!)</f>
        <v>#REF!</v>
      </c>
      <c r="U9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89" s="252" t="e">
        <f>YEAR(#REF!)</f>
        <v>#REF!</v>
      </c>
      <c r="W98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89" s="333"/>
      <c r="Y989" s="494"/>
      <c r="GA989" s="68"/>
    </row>
    <row r="990" spans="1:183" s="67" customFormat="1" ht="80.150000000000006" customHeight="1" x14ac:dyDescent="0.35">
      <c r="A990" s="67" t="s">
        <v>2495</v>
      </c>
      <c r="B990" s="282" t="s">
        <v>1666</v>
      </c>
      <c r="C990" s="14" t="s">
        <v>1667</v>
      </c>
      <c r="D990" s="256" t="s">
        <v>104</v>
      </c>
      <c r="E990" s="14" t="s">
        <v>1671</v>
      </c>
      <c r="F990" s="12" t="s">
        <v>128</v>
      </c>
      <c r="G990" s="15">
        <v>398435.76</v>
      </c>
      <c r="H990" s="264">
        <f>J990+K990+L990+M990+N990</f>
        <v>315140.49000000005</v>
      </c>
      <c r="I990" s="265">
        <f t="shared" si="15"/>
        <v>0.99999990480436196</v>
      </c>
      <c r="J990" s="15">
        <v>267869.39</v>
      </c>
      <c r="K990" s="15">
        <v>0</v>
      </c>
      <c r="L990" s="15">
        <v>47271.07</v>
      </c>
      <c r="M990" s="15">
        <v>0</v>
      </c>
      <c r="N990" s="15">
        <v>0.03</v>
      </c>
      <c r="O990" s="38">
        <v>44334</v>
      </c>
      <c r="P990" s="252" t="e">
        <f>YEAR(#REF!)</f>
        <v>#REF!</v>
      </c>
      <c r="Q9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0" s="252">
        <f>YEAR(O990)</f>
        <v>2021</v>
      </c>
      <c r="S990" s="252" t="str">
        <f>IF(MONTH(O990)=1,"JANVIER",IF(MONTH(O990)=2,"FEVRIER",IF(MONTH(O990)=3,"MARS",IF(MONTH(O990)=4,"AVRIL",IF(MONTH(O990)=5,"MAI",IF(MONTH(O990)=6,"JUIN",IF(MONTH(O990)=7,"JUILLET",IF(MONTH(O990)=8,"AOUT",IF(MONTH(O990)=9,"SEPTEMBRE",IF(MONTH(O990)=10,"OCTOBRE",IF(MONTH(4)=11,"NOVEMBRE",IF(MONTH(#REF!)=12,"DECEMBRE"))))))))))))</f>
        <v>MAI</v>
      </c>
      <c r="T990" s="252" t="e">
        <f>YEAR(#REF!)</f>
        <v>#REF!</v>
      </c>
      <c r="U9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0" s="252" t="e">
        <f>YEAR(#REF!)</f>
        <v>#REF!</v>
      </c>
      <c r="W99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90" s="333"/>
      <c r="Y990" s="494"/>
      <c r="GA990" s="68"/>
    </row>
    <row r="991" spans="1:183" s="67" customFormat="1" ht="72.650000000000006" customHeight="1" x14ac:dyDescent="0.35">
      <c r="A991" s="67" t="s">
        <v>2495</v>
      </c>
      <c r="B991" s="282" t="s">
        <v>1666</v>
      </c>
      <c r="C991" s="14" t="s">
        <v>1667</v>
      </c>
      <c r="D991" s="256" t="s">
        <v>104</v>
      </c>
      <c r="E991" s="14" t="s">
        <v>1669</v>
      </c>
      <c r="F991" s="12" t="s">
        <v>1672</v>
      </c>
      <c r="G991" s="15">
        <v>98750</v>
      </c>
      <c r="H991" s="264">
        <f>J991+K991+L991+M991+N991</f>
        <v>98259.91</v>
      </c>
      <c r="I991" s="265">
        <f t="shared" si="15"/>
        <v>0.99999949114547326</v>
      </c>
      <c r="J991" s="15">
        <v>83520.88</v>
      </c>
      <c r="K991" s="15">
        <v>0</v>
      </c>
      <c r="L991" s="15">
        <v>14738.98</v>
      </c>
      <c r="M991" s="15">
        <v>0</v>
      </c>
      <c r="N991" s="15">
        <v>0.05</v>
      </c>
      <c r="O991" s="38">
        <v>44334</v>
      </c>
      <c r="P991" s="252" t="e">
        <f>YEAR(#REF!)</f>
        <v>#REF!</v>
      </c>
      <c r="Q9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1" s="252">
        <f>YEAR(O991)</f>
        <v>2021</v>
      </c>
      <c r="S991" s="252" t="str">
        <f>IF(MONTH(O991)=1,"JANVIER",IF(MONTH(O991)=2,"FEVRIER",IF(MONTH(O991)=3,"MARS",IF(MONTH(O991)=4,"AVRIL",IF(MONTH(O991)=5,"MAI",IF(MONTH(O991)=6,"JUIN",IF(MONTH(O991)=7,"JUILLET",IF(MONTH(O991)=8,"AOUT",IF(MONTH(O991)=9,"SEPTEMBRE",IF(MONTH(O991)=10,"OCTOBRE",IF(MONTH(4)=11,"NOVEMBRE",IF(MONTH(#REF!)=12,"DECEMBRE"))))))))))))</f>
        <v>MAI</v>
      </c>
      <c r="T991" s="252" t="e">
        <f>YEAR(#REF!)</f>
        <v>#REF!</v>
      </c>
      <c r="U99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1" s="317" t="s">
        <v>27</v>
      </c>
      <c r="W991" s="317" t="s">
        <v>27</v>
      </c>
      <c r="X991" s="333"/>
      <c r="Y991" s="494"/>
      <c r="GA991" s="68"/>
    </row>
    <row r="992" spans="1:183" s="67" customFormat="1" ht="99.65" customHeight="1" x14ac:dyDescent="0.35">
      <c r="A992" s="67" t="s">
        <v>2495</v>
      </c>
      <c r="B992" s="282" t="s">
        <v>1666</v>
      </c>
      <c r="C992" s="14" t="s">
        <v>1667</v>
      </c>
      <c r="D992" s="256" t="s">
        <v>144</v>
      </c>
      <c r="E992" s="14" t="s">
        <v>1673</v>
      </c>
      <c r="F992" s="12" t="s">
        <v>1674</v>
      </c>
      <c r="G992" s="15">
        <v>148980.03</v>
      </c>
      <c r="H992" s="264">
        <f>J992+K992+L992+M992+N992</f>
        <v>134015.37</v>
      </c>
      <c r="I992" s="265">
        <f t="shared" si="15"/>
        <v>0.79999973137409541</v>
      </c>
      <c r="J992" s="15">
        <v>91130.42</v>
      </c>
      <c r="K992" s="15">
        <v>16081.84</v>
      </c>
      <c r="L992" s="15">
        <v>0</v>
      </c>
      <c r="M992" s="15">
        <v>0</v>
      </c>
      <c r="N992" s="15">
        <v>26803.11</v>
      </c>
      <c r="O992" s="38">
        <v>44334</v>
      </c>
      <c r="P992" s="252" t="e">
        <f>YEAR(#REF!)</f>
        <v>#REF!</v>
      </c>
      <c r="Q9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2" s="252">
        <f>YEAR(O992)</f>
        <v>2021</v>
      </c>
      <c r="S992" s="252" t="str">
        <f>IF(MONTH(O992)=1,"JANVIER",IF(MONTH(O992)=2,"FEVRIER",IF(MONTH(O992)=3,"MARS",IF(MONTH(O992)=4,"AVRIL",IF(MONTH(O992)=5,"MAI",IF(MONTH(O992)=6,"JUIN",IF(MONTH(O992)=7,"JUILLET",IF(MONTH(O992)=8,"AOUT",IF(MONTH(O992)=9,"SEPTEMBRE",IF(MONTH(O992)=10,"OCTOBRE",IF(MONTH(4)=11,"NOVEMBRE",IF(MONTH(#REF!)=12,"DECEMBRE"))))))))))))</f>
        <v>MAI</v>
      </c>
      <c r="T992" s="252" t="e">
        <f>YEAR(#REF!)</f>
        <v>#REF!</v>
      </c>
      <c r="U99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2" s="317" t="s">
        <v>27</v>
      </c>
      <c r="W992" s="317" t="s">
        <v>27</v>
      </c>
      <c r="X992" s="333"/>
      <c r="Y992" s="494"/>
      <c r="GA992" s="68"/>
    </row>
    <row r="993" spans="1:183" s="67" customFormat="1" ht="89.4" customHeight="1" x14ac:dyDescent="0.35">
      <c r="A993" s="67" t="s">
        <v>2495</v>
      </c>
      <c r="B993" s="282" t="s">
        <v>1675</v>
      </c>
      <c r="C993" s="14" t="s">
        <v>1676</v>
      </c>
      <c r="D993" s="256" t="s">
        <v>104</v>
      </c>
      <c r="E993" s="541" t="s">
        <v>1677</v>
      </c>
      <c r="F993" s="12" t="s">
        <v>1678</v>
      </c>
      <c r="G993" s="15">
        <v>111941.02</v>
      </c>
      <c r="H993" s="264">
        <f>J993+K993+L993+M993+N993</f>
        <v>93021.09</v>
      </c>
      <c r="I993" s="265">
        <f t="shared" si="15"/>
        <v>0.99999967749249119</v>
      </c>
      <c r="J993" s="15">
        <v>79067.899999999994</v>
      </c>
      <c r="K993" s="15">
        <v>13953.16</v>
      </c>
      <c r="L993" s="15">
        <v>0</v>
      </c>
      <c r="M993" s="15">
        <v>0</v>
      </c>
      <c r="N993" s="15">
        <v>0.03</v>
      </c>
      <c r="O993" s="39">
        <v>44293</v>
      </c>
      <c r="P993" s="252" t="e">
        <f>YEAR(#REF!)</f>
        <v>#REF!</v>
      </c>
      <c r="Q9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3" s="252">
        <f>YEAR(O993)</f>
        <v>2021</v>
      </c>
      <c r="S993" s="252" t="str">
        <f>IF(MONTH(O993)=1,"JANVIER",IF(MONTH(O993)=2,"FEVRIER",IF(MONTH(O993)=3,"MARS",IF(MONTH(O993)=4,"AVRIL",IF(MONTH(O993)=5,"MAI",IF(MONTH(O993)=6,"JUIN",IF(MONTH(O993)=7,"JUILLET",IF(MONTH(O993)=8,"AOUT",IF(MONTH(O993)=9,"SEPTEMBRE",IF(MONTH(O993)=10,"OCTOBRE",IF(MONTH(4)=11,"NOVEMBRE",IF(MONTH(#REF!)=12,"DECEMBRE"))))))))))))</f>
        <v>AVRIL</v>
      </c>
      <c r="T993" s="252" t="e">
        <f>YEAR(#REF!)</f>
        <v>#REF!</v>
      </c>
      <c r="U99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3" s="292" t="s">
        <v>27</v>
      </c>
      <c r="W993" s="292" t="s">
        <v>27</v>
      </c>
      <c r="X993" s="330"/>
      <c r="Y993" s="542"/>
      <c r="GA993" s="68"/>
    </row>
    <row r="994" spans="1:183" s="67" customFormat="1" ht="81.900000000000006" customHeight="1" x14ac:dyDescent="0.35">
      <c r="A994" s="67" t="s">
        <v>2495</v>
      </c>
      <c r="B994" s="282" t="s">
        <v>1675</v>
      </c>
      <c r="C994" s="14" t="s">
        <v>1676</v>
      </c>
      <c r="D994" s="256" t="s">
        <v>104</v>
      </c>
      <c r="E994" s="543" t="s">
        <v>1679</v>
      </c>
      <c r="F994" s="12" t="s">
        <v>1680</v>
      </c>
      <c r="G994" s="15">
        <v>27029.1</v>
      </c>
      <c r="H994" s="264">
        <f>J994+K994+L994+M994+N994</f>
        <v>25719.19</v>
      </c>
      <c r="I994" s="265">
        <f t="shared" si="15"/>
        <v>0.99999766711160032</v>
      </c>
      <c r="J994" s="15">
        <v>21861.26</v>
      </c>
      <c r="K994" s="15">
        <v>3857.87</v>
      </c>
      <c r="L994" s="15">
        <v>0</v>
      </c>
      <c r="M994" s="15">
        <v>0</v>
      </c>
      <c r="N994" s="15">
        <v>0.06</v>
      </c>
      <c r="O994" s="39">
        <v>44293</v>
      </c>
      <c r="P994" s="252" t="e">
        <f>YEAR(#REF!)</f>
        <v>#REF!</v>
      </c>
      <c r="Q9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4" s="252">
        <f>YEAR(O994)</f>
        <v>2021</v>
      </c>
      <c r="S994" s="252" t="str">
        <f>IF(MONTH(O994)=1,"JANVIER",IF(MONTH(O994)=2,"FEVRIER",IF(MONTH(O994)=3,"MARS",IF(MONTH(O994)=4,"AVRIL",IF(MONTH(O994)=5,"MAI",IF(MONTH(O994)=6,"JUIN",IF(MONTH(O994)=7,"JUILLET",IF(MONTH(O994)=8,"AOUT",IF(MONTH(O994)=9,"SEPTEMBRE",IF(MONTH(O994)=10,"OCTOBRE",IF(MONTH(4)=11,"NOVEMBRE",IF(MONTH(#REF!)=12,"DECEMBRE"))))))))))))</f>
        <v>AVRIL</v>
      </c>
      <c r="T994" s="252" t="e">
        <f>YEAR(#REF!)</f>
        <v>#REF!</v>
      </c>
      <c r="U99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4" s="317" t="s">
        <v>27</v>
      </c>
      <c r="W994" s="317" t="s">
        <v>27</v>
      </c>
      <c r="X994" s="330"/>
      <c r="Y994" s="540"/>
      <c r="GA994" s="68"/>
    </row>
    <row r="995" spans="1:183" s="67" customFormat="1" ht="78.900000000000006" customHeight="1" x14ac:dyDescent="0.35">
      <c r="A995" s="67" t="s">
        <v>2495</v>
      </c>
      <c r="B995" s="282" t="s">
        <v>1675</v>
      </c>
      <c r="C995" s="14" t="s">
        <v>1676</v>
      </c>
      <c r="D995" s="256" t="s">
        <v>104</v>
      </c>
      <c r="E995" s="336" t="s">
        <v>1681</v>
      </c>
      <c r="F995" s="12" t="s">
        <v>1682</v>
      </c>
      <c r="G995" s="15">
        <v>53763.39</v>
      </c>
      <c r="H995" s="264">
        <f>J995+K995+L995+M995+N995</f>
        <v>51212.51</v>
      </c>
      <c r="I995" s="265">
        <f t="shared" si="15"/>
        <v>0.99999902367605098</v>
      </c>
      <c r="J995" s="15">
        <v>43530.59</v>
      </c>
      <c r="K995" s="15">
        <v>7681.87</v>
      </c>
      <c r="L995" s="15">
        <v>0</v>
      </c>
      <c r="M995" s="15">
        <v>0</v>
      </c>
      <c r="N995" s="15">
        <v>0.05</v>
      </c>
      <c r="O995" s="39">
        <v>44293</v>
      </c>
      <c r="P995" s="252" t="e">
        <f>YEAR(#REF!)</f>
        <v>#REF!</v>
      </c>
      <c r="Q9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5" s="252">
        <f>YEAR(O995)</f>
        <v>2021</v>
      </c>
      <c r="S995" s="252" t="str">
        <f>IF(MONTH(O995)=1,"JANVIER",IF(MONTH(O995)=2,"FEVRIER",IF(MONTH(O995)=3,"MARS",IF(MONTH(O995)=4,"AVRIL",IF(MONTH(O995)=5,"MAI",IF(MONTH(O995)=6,"JUIN",IF(MONTH(O995)=7,"JUILLET",IF(MONTH(O995)=8,"AOUT",IF(MONTH(O995)=9,"SEPTEMBRE",IF(MONTH(O995)=10,"OCTOBRE",IF(MONTH(4)=11,"NOVEMBRE",IF(MONTH(#REF!)=12,"DECEMBRE"))))))))))))</f>
        <v>AVRIL</v>
      </c>
      <c r="T995" s="252" t="e">
        <f>YEAR(#REF!)</f>
        <v>#REF!</v>
      </c>
      <c r="U99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5" s="317" t="s">
        <v>27</v>
      </c>
      <c r="W995" s="317" t="s">
        <v>27</v>
      </c>
      <c r="X995" s="330"/>
      <c r="Y995" s="542"/>
      <c r="GA995" s="68"/>
    </row>
    <row r="996" spans="1:183" s="67" customFormat="1" ht="91.5" customHeight="1" x14ac:dyDescent="0.35">
      <c r="A996" s="67" t="s">
        <v>2495</v>
      </c>
      <c r="B996" s="282" t="s">
        <v>1683</v>
      </c>
      <c r="C996" s="14" t="s">
        <v>1684</v>
      </c>
      <c r="D996" s="256" t="s">
        <v>144</v>
      </c>
      <c r="E996" s="14" t="s">
        <v>1685</v>
      </c>
      <c r="F996" s="12" t="s">
        <v>1686</v>
      </c>
      <c r="G996" s="15">
        <v>95148.59</v>
      </c>
      <c r="H996" s="264">
        <f>J996+K996+L996+M996+N996</f>
        <v>82420.289999999994</v>
      </c>
      <c r="I996" s="265">
        <f t="shared" si="15"/>
        <v>0.79999961174608825</v>
      </c>
      <c r="J996" s="15">
        <v>56045.77</v>
      </c>
      <c r="K996" s="15">
        <v>9890.43</v>
      </c>
      <c r="L996" s="15">
        <v>0</v>
      </c>
      <c r="M996" s="15">
        <v>0</v>
      </c>
      <c r="N996" s="15">
        <v>16484.09</v>
      </c>
      <c r="O996" s="38">
        <v>44334</v>
      </c>
      <c r="P996" s="252" t="e">
        <f>YEAR(#REF!)</f>
        <v>#REF!</v>
      </c>
      <c r="Q9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6" s="252">
        <f>YEAR(O996)</f>
        <v>2021</v>
      </c>
      <c r="S996" s="252" t="str">
        <f>IF(MONTH(O996)=1,"JANVIER",IF(MONTH(O996)=2,"FEVRIER",IF(MONTH(O996)=3,"MARS",IF(MONTH(O996)=4,"AVRIL",IF(MONTH(O996)=5,"MAI",IF(MONTH(O996)=6,"JUIN",IF(MONTH(O996)=7,"JUILLET",IF(MONTH(O996)=8,"AOUT",IF(MONTH(O996)=9,"SEPTEMBRE",IF(MONTH(O996)=10,"OCTOBRE",IF(MONTH(4)=11,"NOVEMBRE",IF(MONTH(#REF!)=12,"DECEMBRE"))))))))))))</f>
        <v>MAI</v>
      </c>
      <c r="T996" s="252" t="e">
        <f>YEAR(#REF!)</f>
        <v>#REF!</v>
      </c>
      <c r="U99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6" s="317" t="s">
        <v>27</v>
      </c>
      <c r="W996" s="317" t="s">
        <v>27</v>
      </c>
      <c r="X996" s="333"/>
      <c r="Y996" s="494"/>
      <c r="GA996" s="68"/>
    </row>
    <row r="997" spans="1:183" s="67" customFormat="1" ht="147.65" customHeight="1" x14ac:dyDescent="0.35">
      <c r="A997" s="67" t="s">
        <v>2495</v>
      </c>
      <c r="B997" s="282" t="s">
        <v>1683</v>
      </c>
      <c r="C997" s="14" t="s">
        <v>1684</v>
      </c>
      <c r="D997" s="256" t="s">
        <v>144</v>
      </c>
      <c r="E997" s="14" t="s">
        <v>1687</v>
      </c>
      <c r="F997" s="12" t="s">
        <v>1688</v>
      </c>
      <c r="G997" s="15">
        <v>58230.559999999998</v>
      </c>
      <c r="H997" s="264">
        <f>J997+K997+L997+M997+N997</f>
        <v>51165.55</v>
      </c>
      <c r="I997" s="265">
        <f t="shared" si="15"/>
        <v>0.79999921822398079</v>
      </c>
      <c r="J997" s="15">
        <v>34792.54</v>
      </c>
      <c r="K997" s="15">
        <v>6139.86</v>
      </c>
      <c r="L997" s="15">
        <v>0</v>
      </c>
      <c r="M997" s="15">
        <v>0</v>
      </c>
      <c r="N997" s="15">
        <v>10233.15</v>
      </c>
      <c r="O997" s="38">
        <v>44334</v>
      </c>
      <c r="P997" s="252" t="e">
        <f>YEAR(#REF!)</f>
        <v>#REF!</v>
      </c>
      <c r="Q9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7" s="252">
        <f>YEAR(O997)</f>
        <v>2021</v>
      </c>
      <c r="S997" s="252" t="str">
        <f>IF(MONTH(O997)=1,"JANVIER",IF(MONTH(O997)=2,"FEVRIER",IF(MONTH(O997)=3,"MARS",IF(MONTH(O997)=4,"AVRIL",IF(MONTH(O997)=5,"MAI",IF(MONTH(O997)=6,"JUIN",IF(MONTH(O997)=7,"JUILLET",IF(MONTH(O997)=8,"AOUT",IF(MONTH(O997)=9,"SEPTEMBRE",IF(MONTH(O997)=10,"OCTOBRE",IF(MONTH(4)=11,"NOVEMBRE",IF(MONTH(#REF!)=12,"DECEMBRE"))))))))))))</f>
        <v>MAI</v>
      </c>
      <c r="T997" s="252" t="e">
        <f>YEAR(#REF!)</f>
        <v>#REF!</v>
      </c>
      <c r="U99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7" s="317" t="s">
        <v>27</v>
      </c>
      <c r="W997" s="317" t="s">
        <v>27</v>
      </c>
      <c r="X997" s="333"/>
      <c r="Y997" s="494"/>
      <c r="GA997" s="68"/>
    </row>
    <row r="998" spans="1:183" s="67" customFormat="1" ht="69" customHeight="1" x14ac:dyDescent="0.35">
      <c r="A998" s="67" t="s">
        <v>2495</v>
      </c>
      <c r="B998" s="338" t="s">
        <v>1689</v>
      </c>
      <c r="C998" s="287" t="s">
        <v>284</v>
      </c>
      <c r="D998" s="256" t="s">
        <v>285</v>
      </c>
      <c r="E998" s="287" t="s">
        <v>284</v>
      </c>
      <c r="F998" s="51" t="s">
        <v>1690</v>
      </c>
      <c r="G998" s="37">
        <v>795422.52</v>
      </c>
      <c r="H998" s="37">
        <f>SUM(J998+K998+L998+M998+N998)</f>
        <v>741986.58000000007</v>
      </c>
      <c r="I998" s="93">
        <f t="shared" si="15"/>
        <v>0.99999993261333642</v>
      </c>
      <c r="J998" s="37">
        <v>630688.55000000005</v>
      </c>
      <c r="K998" s="37">
        <v>0</v>
      </c>
      <c r="L998" s="37">
        <v>111297.98</v>
      </c>
      <c r="M998" s="37">
        <v>0</v>
      </c>
      <c r="N998" s="37">
        <v>0.05</v>
      </c>
      <c r="O998" s="39">
        <v>43774</v>
      </c>
      <c r="P998" s="252" t="e">
        <f>YEAR(#REF!)</f>
        <v>#REF!</v>
      </c>
      <c r="Q9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8" s="252">
        <f>YEAR(O998)</f>
        <v>2019</v>
      </c>
      <c r="S998" s="252" t="str">
        <f>IF(MONTH(O998)=1,"JANVIER",IF(MONTH(O998)=2,"FEVRIER",IF(MONTH(O998)=3,"MARS",IF(MONTH(O998)=4,"AVRIL",IF(MONTH(O998)=5,"MAI",IF(MONTH(O998)=6,"JUIN",IF(MONTH(O998)=7,"JUILLET",IF(MONTH(O998)=8,"AOUT",IF(MONTH(O998)=9,"SEPTEMBRE",IF(MONTH(O998)=10,"OCTOBRE",IF(MONTH(O998)=11,"NOVEMBRE",IF(MONTH(O998)=12,"DECEMBRE"))))))))))))</f>
        <v>NOVEMBRE</v>
      </c>
      <c r="T998" s="252" t="e">
        <f>YEAR(#REF!)</f>
        <v>#REF!</v>
      </c>
      <c r="U99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8" s="501" t="e">
        <f>YEAR(#REF!)</f>
        <v>#REF!</v>
      </c>
      <c r="W998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98" s="333"/>
      <c r="Y998" s="333"/>
      <c r="GA998" s="68"/>
    </row>
    <row r="999" spans="1:183" s="67" customFormat="1" ht="48.65" customHeight="1" x14ac:dyDescent="0.35">
      <c r="A999" s="67" t="s">
        <v>2495</v>
      </c>
      <c r="B999" s="354" t="s">
        <v>1689</v>
      </c>
      <c r="C999" s="287" t="s">
        <v>284</v>
      </c>
      <c r="D999" s="256" t="s">
        <v>285</v>
      </c>
      <c r="E999" s="287" t="s">
        <v>1691</v>
      </c>
      <c r="F999" s="51" t="s">
        <v>1692</v>
      </c>
      <c r="G999" s="37">
        <v>1915284.6</v>
      </c>
      <c r="H999" s="37">
        <f>SUM(J999+K999+L999+M999+N999)</f>
        <v>600000</v>
      </c>
      <c r="I999" s="93">
        <f t="shared" si="15"/>
        <v>1</v>
      </c>
      <c r="J999" s="37">
        <v>510000</v>
      </c>
      <c r="K999" s="37">
        <v>0</v>
      </c>
      <c r="L999" s="37">
        <v>90000</v>
      </c>
      <c r="M999" s="37">
        <v>0</v>
      </c>
      <c r="N999" s="37">
        <v>0</v>
      </c>
      <c r="O999" s="38">
        <v>43774</v>
      </c>
      <c r="P999" s="252" t="e">
        <f>YEAR(#REF!)</f>
        <v>#REF!</v>
      </c>
      <c r="Q9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999" s="252">
        <f>YEAR(O999)</f>
        <v>2019</v>
      </c>
      <c r="S999" s="252" t="str">
        <f>IF(MONTH(O999)=1,"JANVIER",IF(MONTH(O999)=2,"FEVRIER",IF(MONTH(O999)=3,"MARS",IF(MONTH(O999)=4,"AVRIL",IF(MONTH(O999)=5,"MAI",IF(MONTH(O999)=6,"JUIN",IF(MONTH(O999)=7,"JUILLET",IF(MONTH(O999)=8,"AOUT",IF(MONTH(O999)=9,"SEPTEMBRE",IF(MONTH(O999)=10,"OCTOBRE",IF(MONTH(O999)=11,"NOVEMBRE",IF(MONTH(O999)=12,"DECEMBRE"))))))))))))</f>
        <v>NOVEMBRE</v>
      </c>
      <c r="T999" s="252" t="e">
        <f>YEAR(#REF!)</f>
        <v>#REF!</v>
      </c>
      <c r="U99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999" s="501" t="e">
        <f>YEAR(#REF!)</f>
        <v>#REF!</v>
      </c>
      <c r="W999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999" s="333"/>
      <c r="Y999" s="333"/>
      <c r="GA999" s="68"/>
    </row>
    <row r="1000" spans="1:183" s="67" customFormat="1" ht="85.5" customHeight="1" x14ac:dyDescent="0.35">
      <c r="A1000" s="67" t="s">
        <v>2495</v>
      </c>
      <c r="B1000" s="354" t="s">
        <v>1689</v>
      </c>
      <c r="C1000" s="387" t="s">
        <v>284</v>
      </c>
      <c r="D1000" s="388" t="s">
        <v>285</v>
      </c>
      <c r="E1000" s="387" t="s">
        <v>1693</v>
      </c>
      <c r="F1000" s="295" t="s">
        <v>1694</v>
      </c>
      <c r="G1000" s="365">
        <v>521819.2</v>
      </c>
      <c r="H1000" s="37">
        <f>SUM(J1000+K1000+L1000+M1000+N1000)</f>
        <v>471182.25</v>
      </c>
      <c r="I1000" s="93">
        <f t="shared" si="15"/>
        <v>0.99999989388394828</v>
      </c>
      <c r="J1000" s="37">
        <v>400504.87</v>
      </c>
      <c r="K1000" s="37">
        <v>0</v>
      </c>
      <c r="L1000" s="37">
        <v>70677.33</v>
      </c>
      <c r="M1000" s="37">
        <v>0</v>
      </c>
      <c r="N1000" s="37">
        <v>0.05</v>
      </c>
      <c r="O1000" s="38">
        <v>43851</v>
      </c>
      <c r="P1000" s="252" t="e">
        <f>YEAR(#REF!)</f>
        <v>#REF!</v>
      </c>
      <c r="Q10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0" s="252">
        <f>YEAR(O1000)</f>
        <v>2020</v>
      </c>
      <c r="S1000" s="252" t="str">
        <f>IF(MONTH(O1000)=1,"JANVIER",IF(MONTH(O1000)=2,"FEVRIER",IF(MONTH(O1000)=3,"MARS",IF(MONTH(O1000)=4,"AVRIL",IF(MONTH(O1000)=5,"MAI",IF(MONTH(O1000)=6,"JUIN",IF(MONTH(O1000)=7,"JUILLET",IF(MONTH(O1000)=8,"AOUT",IF(MONTH(O1000)=9,"SEPTEMBRE",IF(MONTH(O1000)=10,"OCTOBRE",IF(MONTH(4)=11,"NOVEMBRE",IF(MONTH(#REF!)=12,"DECEMBRE"))))))))))))</f>
        <v>JANVIER</v>
      </c>
      <c r="T1000" s="252" t="e">
        <f>YEAR(#REF!)</f>
        <v>#REF!</v>
      </c>
      <c r="U100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0" s="501" t="e">
        <f>YEAR(#REF!)</f>
        <v>#REF!</v>
      </c>
      <c r="W1000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000" s="333"/>
      <c r="Y1000" s="333"/>
      <c r="GA1000" s="68"/>
    </row>
    <row r="1001" spans="1:183" s="67" customFormat="1" ht="84" customHeight="1" x14ac:dyDescent="0.35">
      <c r="A1001" s="67" t="s">
        <v>2495</v>
      </c>
      <c r="B1001" s="354" t="s">
        <v>1689</v>
      </c>
      <c r="C1001" s="409" t="s">
        <v>284</v>
      </c>
      <c r="D1001" s="395" t="s">
        <v>285</v>
      </c>
      <c r="E1001" s="287" t="s">
        <v>1695</v>
      </c>
      <c r="F1001" s="51" t="s">
        <v>1696</v>
      </c>
      <c r="G1001" s="290">
        <v>440958.11</v>
      </c>
      <c r="H1001" s="37">
        <f>SUM(J1001+K1001+L1001+M1001+N1001)</f>
        <v>246726.36000000002</v>
      </c>
      <c r="I1001" s="93">
        <f t="shared" si="15"/>
        <v>0.99999987840780369</v>
      </c>
      <c r="J1001" s="37">
        <v>209717.38</v>
      </c>
      <c r="K1001" s="37">
        <v>37008.949999999997</v>
      </c>
      <c r="L1001" s="37">
        <v>0</v>
      </c>
      <c r="M1001" s="37">
        <v>0</v>
      </c>
      <c r="N1001" s="37">
        <v>0.03</v>
      </c>
      <c r="O1001" s="38">
        <v>43797</v>
      </c>
      <c r="P1001" s="252" t="e">
        <f>YEAR(#REF!)</f>
        <v>#REF!</v>
      </c>
      <c r="Q10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1" s="252">
        <f>YEAR(O1001)</f>
        <v>2019</v>
      </c>
      <c r="S1001" s="252" t="e">
        <f>IF(MONTH(O1001)=1,"JANVIER",IF(MONTH(O1001)=2,"FEVRIER",IF(MONTH(O1001)=3,"MARS",IF(MONTH(O1001)=4,"AVRIL",IF(MONTH(O1001)=5,"MAI",IF(MONTH(O1001)=6,"JUIN",IF(MONTH(O1001)=7,"JUILLET",IF(MONTH(O1001)=8,"AOUT",IF(MONTH(O1001)=9,"SEPTEMBRE",IF(MONTH(O1001)=10,"OCTOBRE",IF(MONTH(4)=11,"NOVEMBRE",IF(MONTH(#REF!)=12,"DECEMBRE"))))))))))))</f>
        <v>#REF!</v>
      </c>
      <c r="T1001" s="252" t="e">
        <f>YEAR(#REF!)</f>
        <v>#REF!</v>
      </c>
      <c r="U100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1" s="501" t="e">
        <f>YEAR(#REF!)</f>
        <v>#REF!</v>
      </c>
      <c r="W1001" s="1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001" s="333"/>
      <c r="Y1001" s="333"/>
      <c r="GA1001" s="68"/>
    </row>
    <row r="1002" spans="1:183" s="67" customFormat="1" ht="48.65" customHeight="1" x14ac:dyDescent="0.35">
      <c r="A1002" s="67" t="s">
        <v>2495</v>
      </c>
      <c r="B1002" s="338" t="s">
        <v>1689</v>
      </c>
      <c r="C1002" s="287" t="s">
        <v>284</v>
      </c>
      <c r="D1002" s="256" t="s">
        <v>285</v>
      </c>
      <c r="E1002" s="287" t="s">
        <v>1697</v>
      </c>
      <c r="F1002" s="51" t="s">
        <v>1698</v>
      </c>
      <c r="G1002" s="37">
        <v>136206.29999999999</v>
      </c>
      <c r="H1002" s="37">
        <f>SUM(J1002+K1002+L1002+M1002+N1002)</f>
        <v>80045.39</v>
      </c>
      <c r="I1002" s="93">
        <f t="shared" si="15"/>
        <v>0.99999925042529003</v>
      </c>
      <c r="J1002" s="37">
        <v>68038.53</v>
      </c>
      <c r="K1002" s="37">
        <v>0</v>
      </c>
      <c r="L1002" s="37">
        <v>12006.8</v>
      </c>
      <c r="M1002" s="37">
        <v>0</v>
      </c>
      <c r="N1002" s="37">
        <v>0.06</v>
      </c>
      <c r="O1002" s="38">
        <v>43774</v>
      </c>
      <c r="P1002" s="252" t="e">
        <f>YEAR(#REF!)</f>
        <v>#REF!</v>
      </c>
      <c r="Q10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2" s="252">
        <f>YEAR(O1002)</f>
        <v>2019</v>
      </c>
      <c r="S1002" s="252" t="str">
        <f>IF(MONTH(O1002)=1,"JANVIER",IF(MONTH(O1002)=2,"FEVRIER",IF(MONTH(O1002)=3,"MARS",IF(MONTH(O1002)=4,"AVRIL",IF(MONTH(O1002)=5,"MAI",IF(MONTH(O1002)=6,"JUIN",IF(MONTH(O1002)=7,"JUILLET",IF(MONTH(O1002)=8,"AOUT",IF(MONTH(O1002)=9,"SEPTEMBRE",IF(MONTH(O1002)=10,"OCTOBRE",IF(MONTH(O1002)=11,"NOVEMBRE",IF(MONTH(O1002)=12,"DECEMBRE"))))))))))))</f>
        <v>NOVEMBRE</v>
      </c>
      <c r="T1002" s="252" t="e">
        <f>YEAR(#REF!)</f>
        <v>#REF!</v>
      </c>
      <c r="U100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2" s="544" t="s">
        <v>27</v>
      </c>
      <c r="W1002" s="544" t="s">
        <v>27</v>
      </c>
      <c r="X1002" s="333"/>
      <c r="Y1002" s="333"/>
      <c r="GA1002" s="68"/>
    </row>
    <row r="1003" spans="1:183" s="67" customFormat="1" ht="88.5" customHeight="1" x14ac:dyDescent="0.35">
      <c r="A1003" s="67" t="s">
        <v>2495</v>
      </c>
      <c r="B1003" s="354" t="s">
        <v>1689</v>
      </c>
      <c r="C1003" s="287" t="s">
        <v>284</v>
      </c>
      <c r="D1003" s="256" t="s">
        <v>285</v>
      </c>
      <c r="E1003" s="287" t="s">
        <v>1699</v>
      </c>
      <c r="F1003" s="51" t="s">
        <v>1670</v>
      </c>
      <c r="G1003" s="37">
        <v>47757</v>
      </c>
      <c r="H1003" s="37">
        <f>SUM(J1003+K1003+L1003+M1003+N1003)</f>
        <v>46127.03</v>
      </c>
      <c r="I1003" s="93">
        <f t="shared" si="15"/>
        <v>0.99999934962211967</v>
      </c>
      <c r="J1003" s="37">
        <v>39207.949999999997</v>
      </c>
      <c r="K1003" s="37">
        <v>0</v>
      </c>
      <c r="L1003" s="37">
        <v>6919.05</v>
      </c>
      <c r="M1003" s="37">
        <v>0</v>
      </c>
      <c r="N1003" s="37">
        <v>0.03</v>
      </c>
      <c r="O1003" s="38">
        <v>43774</v>
      </c>
      <c r="P1003" s="252" t="e">
        <f>YEAR(#REF!)</f>
        <v>#REF!</v>
      </c>
      <c r="Q10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3" s="252">
        <f>YEAR(O1003)</f>
        <v>2019</v>
      </c>
      <c r="S1003" s="252" t="str">
        <f>IF(MONTH(O1003)=1,"JANVIER",IF(MONTH(O1003)=2,"FEVRIER",IF(MONTH(O1003)=3,"MARS",IF(MONTH(O1003)=4,"AVRIL",IF(MONTH(O1003)=5,"MAI",IF(MONTH(O1003)=6,"JUIN",IF(MONTH(O1003)=7,"JUILLET",IF(MONTH(O1003)=8,"AOUT",IF(MONTH(O1003)=9,"SEPTEMBRE",IF(MONTH(O1003)=10,"OCTOBRE",IF(MONTH(O1003)=11,"NOVEMBRE",IF(MONTH(O1003)=12,"DECEMBRE"))))))))))))</f>
        <v>NOVEMBRE</v>
      </c>
      <c r="T1003" s="252" t="e">
        <f>YEAR(#REF!)</f>
        <v>#REF!</v>
      </c>
      <c r="U100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3" s="544" t="s">
        <v>27</v>
      </c>
      <c r="W1003" s="292" t="s">
        <v>27</v>
      </c>
      <c r="X1003" s="333"/>
      <c r="Y1003" s="333"/>
      <c r="GA1003" s="68"/>
    </row>
    <row r="1004" spans="1:183" s="67" customFormat="1" ht="98.4" customHeight="1" x14ac:dyDescent="0.35">
      <c r="A1004" s="67" t="s">
        <v>2495</v>
      </c>
      <c r="B1004" s="354" t="s">
        <v>1689</v>
      </c>
      <c r="C1004" s="387" t="s">
        <v>284</v>
      </c>
      <c r="D1004" s="388" t="s">
        <v>285</v>
      </c>
      <c r="E1004" s="387" t="s">
        <v>1700</v>
      </c>
      <c r="F1004" s="295" t="s">
        <v>1701</v>
      </c>
      <c r="G1004" s="365">
        <v>87372.64</v>
      </c>
      <c r="H1004" s="37">
        <f>SUM(J1004+K1004+L1004+M1004+N1004)</f>
        <v>87372.64</v>
      </c>
      <c r="I1004" s="93">
        <f t="shared" si="15"/>
        <v>0.99999954219078202</v>
      </c>
      <c r="J1004" s="37">
        <v>74266.710000000006</v>
      </c>
      <c r="K1004" s="37">
        <v>0</v>
      </c>
      <c r="L1004" s="37">
        <v>13105.89</v>
      </c>
      <c r="M1004" s="37">
        <v>0</v>
      </c>
      <c r="N1004" s="37">
        <v>0.04</v>
      </c>
      <c r="O1004" s="38">
        <v>43851</v>
      </c>
      <c r="P1004" s="252" t="e">
        <f>YEAR(#REF!)</f>
        <v>#REF!</v>
      </c>
      <c r="Q10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4" s="252">
        <f>YEAR(O1004)</f>
        <v>2020</v>
      </c>
      <c r="S1004" s="252" t="str">
        <f>IF(MONTH(O1004)=1,"JANVIER",IF(MONTH(O1004)=2,"FEVRIER",IF(MONTH(O1004)=3,"MARS",IF(MONTH(O1004)=4,"AVRIL",IF(MONTH(O1004)=5,"MAI",IF(MONTH(O1004)=6,"JUIN",IF(MONTH(O1004)=7,"JUILLET",IF(MONTH(O1004)=8,"AOUT",IF(MONTH(O1004)=9,"SEPTEMBRE",IF(MONTH(O1004)=10,"OCTOBRE",IF(MONTH(4)=11,"NOVEMBRE",IF(MONTH(#REF!)=12,"DECEMBRE"))))))))))))</f>
        <v>JANVIER</v>
      </c>
      <c r="T1004" s="252" t="e">
        <f>YEAR(#REF!)</f>
        <v>#REF!</v>
      </c>
      <c r="U100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4" s="544" t="s">
        <v>27</v>
      </c>
      <c r="W1004" s="292" t="s">
        <v>27</v>
      </c>
      <c r="X1004" s="333"/>
      <c r="Y1004" s="333"/>
      <c r="GA1004" s="68"/>
    </row>
    <row r="1005" spans="1:183" s="67" customFormat="1" ht="84" customHeight="1" x14ac:dyDescent="0.35">
      <c r="A1005" s="67" t="s">
        <v>2495</v>
      </c>
      <c r="B1005" s="354" t="s">
        <v>1689</v>
      </c>
      <c r="C1005" s="387" t="s">
        <v>284</v>
      </c>
      <c r="D1005" s="388" t="s">
        <v>285</v>
      </c>
      <c r="E1005" s="387" t="s">
        <v>1702</v>
      </c>
      <c r="F1005" s="295" t="s">
        <v>1701</v>
      </c>
      <c r="G1005" s="365">
        <v>75055.42</v>
      </c>
      <c r="H1005" s="37">
        <f>SUM(J1005+K1005+L1005+M1005+N1005)</f>
        <v>75055.42</v>
      </c>
      <c r="I1005" s="93">
        <f t="shared" si="15"/>
        <v>0.99999973353023663</v>
      </c>
      <c r="J1005" s="37">
        <v>63797.09</v>
      </c>
      <c r="K1005" s="37">
        <v>0</v>
      </c>
      <c r="L1005" s="37">
        <v>11258.31</v>
      </c>
      <c r="M1005" s="37">
        <v>0</v>
      </c>
      <c r="N1005" s="37">
        <v>0.02</v>
      </c>
      <c r="O1005" s="38">
        <v>43851</v>
      </c>
      <c r="P1005" s="252" t="e">
        <f>YEAR(#REF!)</f>
        <v>#REF!</v>
      </c>
      <c r="Q10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5" s="252">
        <f>YEAR(O1005)</f>
        <v>2020</v>
      </c>
      <c r="S1005" s="252" t="str">
        <f>IF(MONTH(O1005)=1,"JANVIER",IF(MONTH(O1005)=2,"FEVRIER",IF(MONTH(O1005)=3,"MARS",IF(MONTH(O1005)=4,"AVRIL",IF(MONTH(O1005)=5,"MAI",IF(MONTH(O1005)=6,"JUIN",IF(MONTH(O1005)=7,"JUILLET",IF(MONTH(O1005)=8,"AOUT",IF(MONTH(O1005)=9,"SEPTEMBRE",IF(MONTH(O1005)=10,"OCTOBRE",IF(MONTH(4)=11,"NOVEMBRE",IF(MONTH(#REF!)=12,"DECEMBRE"))))))))))))</f>
        <v>JANVIER</v>
      </c>
      <c r="T1005" s="252" t="e">
        <f>YEAR(#REF!)</f>
        <v>#REF!</v>
      </c>
      <c r="U100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5" s="544" t="s">
        <v>27</v>
      </c>
      <c r="W1005" s="292" t="s">
        <v>27</v>
      </c>
      <c r="X1005" s="333"/>
      <c r="Y1005" s="333"/>
      <c r="GA1005" s="68"/>
    </row>
    <row r="1006" spans="1:183" s="67" customFormat="1" ht="48.65" customHeight="1" x14ac:dyDescent="0.35">
      <c r="A1006" s="67" t="s">
        <v>2495</v>
      </c>
      <c r="B1006" s="354" t="s">
        <v>1689</v>
      </c>
      <c r="C1006" s="287" t="s">
        <v>284</v>
      </c>
      <c r="D1006" s="256" t="s">
        <v>285</v>
      </c>
      <c r="E1006" s="287" t="s">
        <v>284</v>
      </c>
      <c r="F1006" s="51" t="s">
        <v>127</v>
      </c>
      <c r="G1006" s="37">
        <v>77964.3</v>
      </c>
      <c r="H1006" s="37">
        <f>SUM(J1006+K1006+L1006+M1006+N1006)</f>
        <v>77964.299999999988</v>
      </c>
      <c r="I1006" s="93">
        <f t="shared" si="15"/>
        <v>0.99999948694466578</v>
      </c>
      <c r="J1006" s="37">
        <v>66269.62</v>
      </c>
      <c r="K1006" s="37">
        <v>11694.64</v>
      </c>
      <c r="L1006" s="37">
        <v>0</v>
      </c>
      <c r="M1006" s="37">
        <v>0</v>
      </c>
      <c r="N1006" s="37">
        <v>0.04</v>
      </c>
      <c r="O1006" s="38">
        <v>43797</v>
      </c>
      <c r="P1006" s="252" t="e">
        <f>YEAR(#REF!)</f>
        <v>#REF!</v>
      </c>
      <c r="Q10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6" s="252">
        <f>YEAR(O1006)</f>
        <v>2019</v>
      </c>
      <c r="S1006" s="252" t="e">
        <f>IF(MONTH(O1006)=1,"JANVIER",IF(MONTH(O1006)=2,"FEVRIER",IF(MONTH(O1006)=3,"MARS",IF(MONTH(O1006)=4,"AVRIL",IF(MONTH(O1006)=5,"MAI",IF(MONTH(O1006)=6,"JUIN",IF(MONTH(O1006)=7,"JUILLET",IF(MONTH(O1006)=8,"AOUT",IF(MONTH(O1006)=9,"SEPTEMBRE",IF(MONTH(O1006)=10,"OCTOBRE",IF(MONTH(4)=11,"NOVEMBRE",IF(MONTH(#REF!)=12,"DECEMBRE"))))))))))))</f>
        <v>#REF!</v>
      </c>
      <c r="T1006" s="252" t="e">
        <f>YEAR(#REF!)</f>
        <v>#REF!</v>
      </c>
      <c r="U100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6" s="544" t="s">
        <v>27</v>
      </c>
      <c r="W1006" s="292" t="s">
        <v>27</v>
      </c>
      <c r="X1006" s="333"/>
      <c r="Y1006" s="333"/>
      <c r="GA1006" s="68"/>
    </row>
    <row r="1007" spans="1:183" s="67" customFormat="1" ht="48.65" customHeight="1" x14ac:dyDescent="0.35">
      <c r="A1007" s="67" t="s">
        <v>2495</v>
      </c>
      <c r="B1007" s="354" t="s">
        <v>1689</v>
      </c>
      <c r="C1007" s="387" t="s">
        <v>284</v>
      </c>
      <c r="D1007" s="388" t="s">
        <v>285</v>
      </c>
      <c r="E1007" s="387" t="s">
        <v>284</v>
      </c>
      <c r="F1007" s="295" t="s">
        <v>1703</v>
      </c>
      <c r="G1007" s="365">
        <v>62751.18</v>
      </c>
      <c r="H1007" s="37">
        <f>SUM(J1007+K1007+L1007+M1007+N1007)</f>
        <v>48351.18</v>
      </c>
      <c r="I1007" s="93">
        <f t="shared" si="15"/>
        <v>0.99999896589907422</v>
      </c>
      <c r="J1007" s="37">
        <v>41098.46</v>
      </c>
      <c r="K1007" s="37">
        <v>7252.67</v>
      </c>
      <c r="L1007" s="37">
        <v>0</v>
      </c>
      <c r="M1007" s="37">
        <v>0</v>
      </c>
      <c r="N1007" s="37">
        <v>0.05</v>
      </c>
      <c r="O1007" s="38">
        <v>43851</v>
      </c>
      <c r="P1007" s="252" t="e">
        <f>YEAR(#REF!)</f>
        <v>#REF!</v>
      </c>
      <c r="Q10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7" s="252">
        <f>YEAR(O1007)</f>
        <v>2020</v>
      </c>
      <c r="S1007" s="252" t="str">
        <f>IF(MONTH(O1007)=1,"JANVIER",IF(MONTH(O1007)=2,"FEVRIER",IF(MONTH(O1007)=3,"MARS",IF(MONTH(O1007)=4,"AVRIL",IF(MONTH(O1007)=5,"MAI",IF(MONTH(O1007)=6,"JUIN",IF(MONTH(O1007)=7,"JUILLET",IF(MONTH(O1007)=8,"AOUT",IF(MONTH(O1007)=9,"SEPTEMBRE",IF(MONTH(O1007)=10,"OCTOBRE",IF(MONTH(4)=11,"NOVEMBRE",IF(MONTH(#REF!)=12,"DECEMBRE"))))))))))))</f>
        <v>JANVIER</v>
      </c>
      <c r="T1007" s="252" t="e">
        <f>YEAR(#REF!)</f>
        <v>#REF!</v>
      </c>
      <c r="U100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7" s="544" t="s">
        <v>27</v>
      </c>
      <c r="W1007" s="292" t="s">
        <v>27</v>
      </c>
      <c r="X1007" s="333"/>
      <c r="Y1007" s="333"/>
      <c r="GA1007" s="68"/>
    </row>
    <row r="1008" spans="1:183" s="67" customFormat="1" ht="79.5" customHeight="1" x14ac:dyDescent="0.35">
      <c r="A1008" s="67" t="s">
        <v>2495</v>
      </c>
      <c r="B1008" s="354" t="s">
        <v>1689</v>
      </c>
      <c r="C1008" s="387" t="s">
        <v>284</v>
      </c>
      <c r="D1008" s="388" t="s">
        <v>285</v>
      </c>
      <c r="E1008" s="387" t="s">
        <v>1704</v>
      </c>
      <c r="F1008" s="295" t="s">
        <v>1705</v>
      </c>
      <c r="G1008" s="365">
        <v>62759.86</v>
      </c>
      <c r="H1008" s="37">
        <f>SUM(J1008+K1008+L1008+M1008+N1008)</f>
        <v>62759.86</v>
      </c>
      <c r="I1008" s="93">
        <f t="shared" si="15"/>
        <v>0.9999990439749229</v>
      </c>
      <c r="J1008" s="37">
        <v>53345.83</v>
      </c>
      <c r="K1008" s="37">
        <v>0</v>
      </c>
      <c r="L1008" s="37">
        <v>9413.9699999999993</v>
      </c>
      <c r="M1008" s="37">
        <v>0</v>
      </c>
      <c r="N1008" s="37">
        <v>0.06</v>
      </c>
      <c r="O1008" s="38">
        <v>43851</v>
      </c>
      <c r="P1008" s="252" t="e">
        <f>YEAR(#REF!)</f>
        <v>#REF!</v>
      </c>
      <c r="Q10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8" s="252">
        <f>YEAR(O1008)</f>
        <v>2020</v>
      </c>
      <c r="S1008" s="252" t="str">
        <f>IF(MONTH(O1008)=1,"JANVIER",IF(MONTH(O1008)=2,"FEVRIER",IF(MONTH(O1008)=3,"MARS",IF(MONTH(O1008)=4,"AVRIL",IF(MONTH(O1008)=5,"MAI",IF(MONTH(O1008)=6,"JUIN",IF(MONTH(O1008)=7,"JUILLET",IF(MONTH(O1008)=8,"AOUT",IF(MONTH(O1008)=9,"SEPTEMBRE",IF(MONTH(O1008)=10,"OCTOBRE",IF(MONTH(4)=11,"NOVEMBRE",IF(MONTH(#REF!)=12,"DECEMBRE"))))))))))))</f>
        <v>JANVIER</v>
      </c>
      <c r="T1008" s="252" t="e">
        <f>YEAR(#REF!)</f>
        <v>#REF!</v>
      </c>
      <c r="U100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8" s="544" t="s">
        <v>27</v>
      </c>
      <c r="W1008" s="292" t="s">
        <v>27</v>
      </c>
      <c r="X1008" s="333"/>
      <c r="Y1008" s="333"/>
      <c r="GA1008" s="68"/>
    </row>
    <row r="1009" spans="1:25" s="204" customFormat="1" ht="67.5" customHeight="1" x14ac:dyDescent="0.35">
      <c r="A1009" s="67" t="s">
        <v>2495</v>
      </c>
      <c r="B1009" s="338" t="s">
        <v>1689</v>
      </c>
      <c r="C1009" s="287" t="s">
        <v>284</v>
      </c>
      <c r="D1009" s="256" t="s">
        <v>285</v>
      </c>
      <c r="E1009" s="14" t="s">
        <v>1706</v>
      </c>
      <c r="F1009" s="12" t="s">
        <v>1707</v>
      </c>
      <c r="G1009" s="290">
        <v>50625</v>
      </c>
      <c r="H1009" s="290">
        <f>J1009+K1009+L1009+M1009+N1009</f>
        <v>50625</v>
      </c>
      <c r="I1009" s="93">
        <f t="shared" si="15"/>
        <v>1</v>
      </c>
      <c r="J1009" s="290">
        <v>43031.25</v>
      </c>
      <c r="K1009" s="290">
        <v>7593.75</v>
      </c>
      <c r="L1009" s="290">
        <v>0</v>
      </c>
      <c r="M1009" s="290">
        <v>0</v>
      </c>
      <c r="N1009" s="290">
        <v>0</v>
      </c>
      <c r="O1009" s="38">
        <v>43902</v>
      </c>
      <c r="P1009" s="252" t="e">
        <f>YEAR(#REF!)</f>
        <v>#REF!</v>
      </c>
      <c r="Q10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09" s="252">
        <f>YEAR(O1009)</f>
        <v>2020</v>
      </c>
      <c r="S1009" s="252" t="str">
        <f>IF(MONTH(O1009)=1,"JANVIER",IF(MONTH(O1009)=2,"FEVRIER",IF(MONTH(O1009)=3,"MARS",IF(MONTH(O1009)=4,"AVRIL",IF(MONTH(O1009)=5,"MAI",IF(MONTH(O1009)=6,"JUIN",IF(MONTH(O1009)=7,"JUILLET",IF(MONTH(O1009)=8,"AOUT",IF(MONTH(O1009)=9,"SEPTEMBRE",IF(MONTH(O1009)=10,"OCTOBRE",IF(MONTH(4)=11,"NOVEMBRE",IF(MONTH(#REF!)=12,"DECEMBRE"))))))))))))</f>
        <v>MARS</v>
      </c>
      <c r="T1009" s="252" t="e">
        <f>YEAR(#REF!)</f>
        <v>#REF!</v>
      </c>
      <c r="U100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09" s="544" t="s">
        <v>27</v>
      </c>
      <c r="W1009" s="292" t="s">
        <v>27</v>
      </c>
      <c r="X1009" s="334"/>
      <c r="Y1009" s="333"/>
    </row>
    <row r="1010" spans="1:25" s="204" customFormat="1" ht="94.5" customHeight="1" x14ac:dyDescent="0.35">
      <c r="A1010" s="67" t="s">
        <v>2495</v>
      </c>
      <c r="B1010" s="282" t="s">
        <v>1708</v>
      </c>
      <c r="C1010" s="14" t="s">
        <v>1709</v>
      </c>
      <c r="D1010" s="256" t="s">
        <v>1710</v>
      </c>
      <c r="E1010" s="14" t="s">
        <v>1711</v>
      </c>
      <c r="F1010" s="12" t="s">
        <v>1712</v>
      </c>
      <c r="G1010" s="264">
        <v>264784.11</v>
      </c>
      <c r="H1010" s="264">
        <f>J1010+K1010+L1010+M1010+N1010</f>
        <v>101500.83</v>
      </c>
      <c r="I1010" s="265">
        <f t="shared" si="15"/>
        <v>1</v>
      </c>
      <c r="J1010" s="264">
        <v>86275.7</v>
      </c>
      <c r="K1010" s="264">
        <v>15225.13</v>
      </c>
      <c r="L1010" s="264">
        <v>0</v>
      </c>
      <c r="M1010" s="15">
        <v>0</v>
      </c>
      <c r="N1010" s="15">
        <v>0</v>
      </c>
      <c r="O1010" s="39">
        <v>43902</v>
      </c>
      <c r="P1010" s="252" t="e">
        <f>YEAR(#REF!)</f>
        <v>#REF!</v>
      </c>
      <c r="Q10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0" s="252">
        <f>YEAR(O1010)</f>
        <v>2020</v>
      </c>
      <c r="S1010" s="252" t="str">
        <f>IF(MONTH(O1010)=1,"JANVIER",IF(MONTH(O1010)=2,"FEVRIER",IF(MONTH(O1010)=3,"MARS",IF(MONTH(O1010)=4,"AVRIL",IF(MONTH(O1010)=5,"MAI",IF(MONTH(O1010)=6,"JUIN",IF(MONTH(O1010)=7,"JUILLET",IF(MONTH(O1010)=8,"AOUT",IF(MONTH(O1010)=9,"SEPTEMBRE",IF(MONTH(O1010)=10,"OCTOBRE",IF(MONTH(4)=11,"NOVEMBRE",IF(MONTH(#REF!)=12,"DECEMBRE"))))))))))))</f>
        <v>MARS</v>
      </c>
      <c r="T1010" s="252" t="e">
        <f>YEAR(#REF!)</f>
        <v>#REF!</v>
      </c>
      <c r="U101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0" s="501" t="e">
        <f>YEAR(#REF!)</f>
        <v>#REF!</v>
      </c>
      <c r="W1010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010" s="330"/>
      <c r="Y1010" s="330"/>
    </row>
    <row r="1011" spans="1:25" s="204" customFormat="1" ht="95.15" customHeight="1" x14ac:dyDescent="0.35">
      <c r="A1011" s="67" t="s">
        <v>2495</v>
      </c>
      <c r="B1011" s="255" t="s">
        <v>1713</v>
      </c>
      <c r="C1011" s="14" t="s">
        <v>1714</v>
      </c>
      <c r="D1011" s="256" t="s">
        <v>1398</v>
      </c>
      <c r="E1011" s="14" t="s">
        <v>1715</v>
      </c>
      <c r="F1011" s="545" t="s">
        <v>1716</v>
      </c>
      <c r="G1011" s="250">
        <v>1175326</v>
      </c>
      <c r="H1011" s="264">
        <v>1175326</v>
      </c>
      <c r="I1011" s="277">
        <v>1</v>
      </c>
      <c r="J1011" s="264">
        <v>999027.1</v>
      </c>
      <c r="K1011" s="15">
        <v>176298.9</v>
      </c>
      <c r="L1011" s="264">
        <v>0</v>
      </c>
      <c r="M1011" s="15">
        <v>0</v>
      </c>
      <c r="N1011" s="15">
        <v>0</v>
      </c>
      <c r="O1011" s="11">
        <v>43374</v>
      </c>
      <c r="P1011" s="252" t="e">
        <f>YEAR(#REF!)</f>
        <v>#REF!</v>
      </c>
      <c r="Q10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1" s="252">
        <f>YEAR(O1011)</f>
        <v>2018</v>
      </c>
      <c r="S1011" s="252" t="str">
        <f>IF(MONTH(O1011)=1,"JANVIER",IF(MONTH(O1011)=2,"FEVRIER",IF(MONTH(O1011)=3,"MARS",IF(MONTH(O1011)=4,"AVRIL",IF(MONTH(O1011)=5,"MAI",IF(MONTH(O1011)=6,"JUIN",IF(MONTH(O1011)=7,"JUILLET",IF(MONTH(O1011)=8,"AOUT",IF(MONTH(O1011)=9,"SEPTEMBRE",IF(MONTH(O1011)=10,"OCTOBRE",IF(MONTH(4)=11,"NOVEMBRE",IF(MONTH(#REF!)=12,"DECEMBRE"))))))))))))</f>
        <v>OCTOBRE</v>
      </c>
      <c r="T1011" s="252" t="e">
        <f>YEAR(#REF!)</f>
        <v>#REF!</v>
      </c>
      <c r="U101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1" s="501" t="e">
        <f>YEAR(#REF!)</f>
        <v>#REF!</v>
      </c>
      <c r="W1011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011" s="25"/>
      <c r="Y1011" s="524"/>
    </row>
    <row r="1012" spans="1:25" s="204" customFormat="1" ht="76.5" customHeight="1" x14ac:dyDescent="0.35">
      <c r="A1012" s="67" t="s">
        <v>2495</v>
      </c>
      <c r="B1012" s="255" t="s">
        <v>1713</v>
      </c>
      <c r="C1012" s="14" t="s">
        <v>1714</v>
      </c>
      <c r="D1012" s="256" t="s">
        <v>1398</v>
      </c>
      <c r="E1012" s="14" t="s">
        <v>1717</v>
      </c>
      <c r="F1012" s="545" t="s">
        <v>1718</v>
      </c>
      <c r="G1012" s="250">
        <v>2725430.49</v>
      </c>
      <c r="H1012" s="264">
        <v>2725430.49</v>
      </c>
      <c r="I1012" s="277">
        <v>1</v>
      </c>
      <c r="J1012" s="264">
        <v>2316615.91</v>
      </c>
      <c r="K1012" s="15">
        <v>408814.58</v>
      </c>
      <c r="L1012" s="264">
        <v>0</v>
      </c>
      <c r="M1012" s="15">
        <v>0</v>
      </c>
      <c r="N1012" s="15">
        <v>0</v>
      </c>
      <c r="O1012" s="11">
        <v>43374</v>
      </c>
      <c r="P1012" s="252" t="e">
        <f>YEAR(#REF!)</f>
        <v>#REF!</v>
      </c>
      <c r="Q10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2" s="252">
        <f>YEAR(O1012)</f>
        <v>2018</v>
      </c>
      <c r="S1012" s="252" t="str">
        <f>IF(MONTH(O1012)=1,"JANVIER",IF(MONTH(O1012)=2,"FEVRIER",IF(MONTH(O1012)=3,"MARS",IF(MONTH(O1012)=4,"AVRIL",IF(MONTH(O1012)=5,"MAI",IF(MONTH(O1012)=6,"JUIN",IF(MONTH(O1012)=7,"JUILLET",IF(MONTH(O1012)=8,"AOUT",IF(MONTH(O1012)=9,"SEPTEMBRE",IF(MONTH(O1012)=10,"OCTOBRE",IF(MONTH(4)=11,"NOVEMBRE",IF(MONTH(#REF!)=12,"DECEMBRE"))))))))))))</f>
        <v>OCTOBRE</v>
      </c>
      <c r="T1012" s="252" t="e">
        <f>YEAR(#REF!)</f>
        <v>#REF!</v>
      </c>
      <c r="U101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2" s="501" t="e">
        <f>YEAR(#REF!)</f>
        <v>#REF!</v>
      </c>
      <c r="W1012" s="501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X1012" s="25"/>
      <c r="Y1012" s="524"/>
    </row>
    <row r="1013" spans="1:25" s="204" customFormat="1" ht="72.900000000000006" customHeight="1" x14ac:dyDescent="0.35">
      <c r="A1013" s="67" t="s">
        <v>2495</v>
      </c>
      <c r="B1013" s="282" t="s">
        <v>1719</v>
      </c>
      <c r="C1013" s="14" t="s">
        <v>1423</v>
      </c>
      <c r="D1013" s="256" t="s">
        <v>1424</v>
      </c>
      <c r="E1013" s="14" t="s">
        <v>1720</v>
      </c>
      <c r="F1013" s="12" t="s">
        <v>1721</v>
      </c>
      <c r="G1013" s="15">
        <v>5676</v>
      </c>
      <c r="H1013" s="264">
        <f>J1013+K1013+L1013+M1013+N1013</f>
        <v>5676</v>
      </c>
      <c r="I1013" s="265">
        <f t="shared" ref="I1013:I1076" si="16">(J1013+K1013+L1013+M1013)/H1013</f>
        <v>0.64999999999999991</v>
      </c>
      <c r="J1013" s="15">
        <v>3135.99</v>
      </c>
      <c r="K1013" s="15">
        <v>0</v>
      </c>
      <c r="L1013" s="15">
        <v>553.41</v>
      </c>
      <c r="M1013" s="15">
        <v>0</v>
      </c>
      <c r="N1013" s="15">
        <v>1986.6</v>
      </c>
      <c r="O1013" s="38">
        <v>44334</v>
      </c>
      <c r="P1013" s="252" t="e">
        <f>YEAR(#REF!)</f>
        <v>#REF!</v>
      </c>
      <c r="Q10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3" s="252">
        <f>YEAR(O1013)</f>
        <v>2021</v>
      </c>
      <c r="S1013" s="252" t="str">
        <f>IF(MONTH(O1013)=1,"JANVIER",IF(MONTH(O1013)=2,"FEVRIER",IF(MONTH(O1013)=3,"MARS",IF(MONTH(O1013)=4,"AVRIL",IF(MONTH(O1013)=5,"MAI",IF(MONTH(O1013)=6,"JUIN",IF(MONTH(O1013)=7,"JUILLET",IF(MONTH(O1013)=8,"AOUT",IF(MONTH(O1013)=9,"SEPTEMBRE",IF(MONTH(O1013)=10,"OCTOBRE",IF(MONTH(4)=11,"NOVEMBRE",IF(MONTH(#REF!)=12,"DECEMBRE"))))))))))))</f>
        <v>MAI</v>
      </c>
      <c r="T1013" s="252" t="e">
        <f>YEAR(#REF!)</f>
        <v>#REF!</v>
      </c>
      <c r="U101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3" s="292" t="s">
        <v>27</v>
      </c>
      <c r="W1013" s="292" t="s">
        <v>27</v>
      </c>
      <c r="X1013" s="333"/>
      <c r="Y1013" s="494"/>
    </row>
    <row r="1014" spans="1:25" s="204" customFormat="1" ht="108" customHeight="1" x14ac:dyDescent="0.35">
      <c r="A1014" s="67" t="s">
        <v>2495</v>
      </c>
      <c r="B1014" s="361" t="s">
        <v>351</v>
      </c>
      <c r="C1014" s="339" t="s">
        <v>50</v>
      </c>
      <c r="D1014" s="362" t="s">
        <v>51</v>
      </c>
      <c r="E1014" s="339" t="s">
        <v>1722</v>
      </c>
      <c r="F1014" s="21" t="s">
        <v>522</v>
      </c>
      <c r="G1014" s="26">
        <v>15780</v>
      </c>
      <c r="H1014" s="363">
        <f>J1014+K1014+L1014+M1014+N1014</f>
        <v>15780</v>
      </c>
      <c r="I1014" s="364">
        <f t="shared" si="16"/>
        <v>0.75</v>
      </c>
      <c r="J1014" s="26">
        <v>10059.75</v>
      </c>
      <c r="K1014" s="26">
        <v>1775.25</v>
      </c>
      <c r="L1014" s="26">
        <v>0</v>
      </c>
      <c r="M1014" s="26">
        <v>0</v>
      </c>
      <c r="N1014" s="26">
        <v>3945</v>
      </c>
      <c r="O1014" s="39">
        <v>44358</v>
      </c>
      <c r="P1014" s="252" t="e">
        <f>YEAR(#REF!)</f>
        <v>#REF!</v>
      </c>
      <c r="Q10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4" s="252">
        <f>YEAR(O1014)</f>
        <v>2021</v>
      </c>
      <c r="S1014" s="252" t="str">
        <f>IF(MONTH(O1014)=1,"JANVIER",IF(MONTH(O1014)=2,"FEVRIER",IF(MONTH(O1014)=3,"MARS",IF(MONTH(O1014)=4,"AVRIL",IF(MONTH(O1014)=5,"MAI",IF(MONTH(O1014)=6,"JUIN",IF(MONTH(O1014)=7,"JUILLET",IF(MONTH(O1014)=8,"AOUT",IF(MONTH(O1014)=9,"SEPTEMBRE",IF(MONTH(O1014)=10,"OCTOBRE",IF(MONTH(4)=11,"NOVEMBRE",IF(MONTH(#REF!)=12,"DECEMBRE"))))))))))))</f>
        <v>JUIN</v>
      </c>
      <c r="T1014" s="252" t="e">
        <f>YEAR(#REF!)</f>
        <v>#REF!</v>
      </c>
      <c r="U101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4" s="292" t="s">
        <v>27</v>
      </c>
      <c r="W1014" s="292" t="s">
        <v>27</v>
      </c>
      <c r="X1014" s="330"/>
      <c r="Y1014" s="330"/>
    </row>
    <row r="1015" spans="1:25" s="204" customFormat="1" ht="75" customHeight="1" x14ac:dyDescent="0.35">
      <c r="A1015" s="67" t="s">
        <v>2495</v>
      </c>
      <c r="B1015" s="361" t="s">
        <v>351</v>
      </c>
      <c r="C1015" s="339" t="s">
        <v>50</v>
      </c>
      <c r="D1015" s="362" t="s">
        <v>51</v>
      </c>
      <c r="E1015" s="339" t="s">
        <v>1723</v>
      </c>
      <c r="F1015" s="21" t="s">
        <v>429</v>
      </c>
      <c r="G1015" s="26">
        <v>20262</v>
      </c>
      <c r="H1015" s="363">
        <f>J1015+K1015+L1015+M1015+N1015</f>
        <v>20262</v>
      </c>
      <c r="I1015" s="364">
        <f t="shared" si="16"/>
        <v>0.64999999999999991</v>
      </c>
      <c r="J1015" s="26">
        <v>11194.75</v>
      </c>
      <c r="K1015" s="26">
        <v>1975.55</v>
      </c>
      <c r="L1015" s="26">
        <v>0</v>
      </c>
      <c r="M1015" s="26">
        <v>0</v>
      </c>
      <c r="N1015" s="26">
        <v>7091.7</v>
      </c>
      <c r="O1015" s="39">
        <v>44358</v>
      </c>
      <c r="P1015" s="252" t="e">
        <f>YEAR(#REF!)</f>
        <v>#REF!</v>
      </c>
      <c r="Q10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5" s="252">
        <f>YEAR(O1015)</f>
        <v>2021</v>
      </c>
      <c r="S1015" s="252" t="str">
        <f>IF(MONTH(O1015)=1,"JANVIER",IF(MONTH(O1015)=2,"FEVRIER",IF(MONTH(O1015)=3,"MARS",IF(MONTH(O1015)=4,"AVRIL",IF(MONTH(O1015)=5,"MAI",IF(MONTH(O1015)=6,"JUIN",IF(MONTH(O1015)=7,"JUILLET",IF(MONTH(O1015)=8,"AOUT",IF(MONTH(O1015)=9,"SEPTEMBRE",IF(MONTH(O1015)=10,"OCTOBRE",IF(MONTH(4)=11,"NOVEMBRE",IF(MONTH(#REF!)=12,"DECEMBRE"))))))))))))</f>
        <v>JUIN</v>
      </c>
      <c r="T1015" s="252" t="e">
        <f>YEAR(#REF!)</f>
        <v>#REF!</v>
      </c>
      <c r="U101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5" s="292" t="s">
        <v>27</v>
      </c>
      <c r="W1015" s="292" t="s">
        <v>27</v>
      </c>
      <c r="X1015" s="330"/>
      <c r="Y1015" s="330"/>
    </row>
    <row r="1016" spans="1:25" s="204" customFormat="1" ht="81.900000000000006" customHeight="1" x14ac:dyDescent="0.35">
      <c r="A1016" s="67" t="s">
        <v>2495</v>
      </c>
      <c r="B1016" s="282" t="s">
        <v>49</v>
      </c>
      <c r="C1016" s="14" t="s">
        <v>50</v>
      </c>
      <c r="D1016" s="256" t="s">
        <v>51</v>
      </c>
      <c r="E1016" s="401" t="s">
        <v>1724</v>
      </c>
      <c r="F1016" s="546" t="s">
        <v>1725</v>
      </c>
      <c r="G1016" s="15">
        <v>97053</v>
      </c>
      <c r="H1016" s="264">
        <f>J1016+K1016+L1016+M1016+N1016</f>
        <v>60692</v>
      </c>
      <c r="I1016" s="265">
        <f t="shared" si="16"/>
        <v>0.65082383180649839</v>
      </c>
      <c r="J1016" s="15">
        <v>33574.83</v>
      </c>
      <c r="K1016" s="15">
        <v>5924.97</v>
      </c>
      <c r="L1016" s="15">
        <v>0</v>
      </c>
      <c r="M1016" s="264">
        <v>0</v>
      </c>
      <c r="N1016" s="15">
        <v>21192.2</v>
      </c>
      <c r="O1016" s="39">
        <v>44263</v>
      </c>
      <c r="P1016" s="252" t="e">
        <f>YEAR(#REF!)</f>
        <v>#REF!</v>
      </c>
      <c r="Q10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6" s="252">
        <f>YEAR(O1016)</f>
        <v>2021</v>
      </c>
      <c r="S1016" s="252" t="str">
        <f>IF(MONTH(O1016)=1,"JANVIER",IF(MONTH(O1016)=2,"FEVRIER",IF(MONTH(O1016)=3,"MARS",IF(MONTH(O1016)=4,"AVRIL",IF(MONTH(O1016)=5,"MAI",IF(MONTH(O1016)=6,"JUIN",IF(MONTH(O1016)=7,"JUILLET",IF(MONTH(O1016)=8,"AOUT",IF(MONTH(O1016)=9,"SEPTEMBRE",IF(MONTH(O1016)=10,"OCTOBRE",IF(MONTH(4)=11,"NOVEMBRE",IF(MONTH(#REF!)=12,"DECEMBRE"))))))))))))</f>
        <v>MARS</v>
      </c>
      <c r="T1016" s="252" t="e">
        <f>YEAR(#REF!)</f>
        <v>#REF!</v>
      </c>
      <c r="U101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6" s="292" t="s">
        <v>27</v>
      </c>
      <c r="W1016" s="292" t="s">
        <v>27</v>
      </c>
      <c r="X1016" s="330"/>
      <c r="Y1016" s="330"/>
    </row>
    <row r="1017" spans="1:25" s="204" customFormat="1" ht="78" customHeight="1" x14ac:dyDescent="0.35">
      <c r="A1017" s="67" t="s">
        <v>2495</v>
      </c>
      <c r="B1017" s="282" t="s">
        <v>1726</v>
      </c>
      <c r="C1017" s="14" t="s">
        <v>50</v>
      </c>
      <c r="D1017" s="256" t="s">
        <v>51</v>
      </c>
      <c r="E1017" s="14" t="s">
        <v>1727</v>
      </c>
      <c r="F1017" s="12" t="s">
        <v>1728</v>
      </c>
      <c r="G1017" s="15">
        <v>19605</v>
      </c>
      <c r="H1017" s="264">
        <f>J1017+K1017+L1017+M1017+N1017</f>
        <v>19605</v>
      </c>
      <c r="I1017" s="265">
        <f t="shared" si="16"/>
        <v>0.5</v>
      </c>
      <c r="J1017" s="15">
        <v>8332.1200000000008</v>
      </c>
      <c r="K1017" s="15">
        <v>1470.38</v>
      </c>
      <c r="L1017" s="15">
        <v>0</v>
      </c>
      <c r="M1017" s="15">
        <v>0</v>
      </c>
      <c r="N1017" s="15">
        <v>9802.5</v>
      </c>
      <c r="O1017" s="39">
        <v>44293</v>
      </c>
      <c r="P1017" s="252" t="e">
        <f>YEAR(#REF!)</f>
        <v>#REF!</v>
      </c>
      <c r="Q10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7" s="252">
        <f>YEAR(O1017)</f>
        <v>2021</v>
      </c>
      <c r="S1017" s="252" t="str">
        <f>IF(MONTH(O1017)=1,"JANVIER",IF(MONTH(O1017)=2,"FEVRIER",IF(MONTH(O1017)=3,"MARS",IF(MONTH(O1017)=4,"AVRIL",IF(MONTH(O1017)=5,"MAI",IF(MONTH(O1017)=6,"JUIN",IF(MONTH(O1017)=7,"JUILLET",IF(MONTH(O1017)=8,"AOUT",IF(MONTH(O1017)=9,"SEPTEMBRE",IF(MONTH(O1017)=10,"OCTOBRE",IF(MONTH(4)=11,"NOVEMBRE",IF(MONTH(#REF!)=12,"DECEMBRE"))))))))))))</f>
        <v>AVRIL</v>
      </c>
      <c r="T1017" s="252" t="e">
        <f>YEAR(#REF!)</f>
        <v>#REF!</v>
      </c>
      <c r="U101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7" s="292" t="s">
        <v>27</v>
      </c>
      <c r="W1017" s="292" t="s">
        <v>27</v>
      </c>
      <c r="X1017" s="330"/>
      <c r="Y1017" s="330"/>
    </row>
    <row r="1018" spans="1:25" s="204" customFormat="1" ht="85.5" customHeight="1" x14ac:dyDescent="0.35">
      <c r="A1018" s="67" t="s">
        <v>2495</v>
      </c>
      <c r="B1018" s="282" t="s">
        <v>351</v>
      </c>
      <c r="C1018" s="14" t="s">
        <v>50</v>
      </c>
      <c r="D1018" s="256" t="s">
        <v>51</v>
      </c>
      <c r="E1018" s="14" t="s">
        <v>1729</v>
      </c>
      <c r="F1018" s="12" t="s">
        <v>1730</v>
      </c>
      <c r="G1018" s="15">
        <v>42200</v>
      </c>
      <c r="H1018" s="264">
        <f>J1018+K1018+L1018+M1018+N1018</f>
        <v>7393</v>
      </c>
      <c r="I1018" s="265">
        <f t="shared" si="16"/>
        <v>0.75</v>
      </c>
      <c r="J1018" s="15">
        <v>4713.03</v>
      </c>
      <c r="K1018" s="15">
        <v>831.72</v>
      </c>
      <c r="L1018" s="15">
        <v>0</v>
      </c>
      <c r="M1018" s="264">
        <v>0</v>
      </c>
      <c r="N1018" s="15">
        <v>1848.25</v>
      </c>
      <c r="O1018" s="39">
        <v>44263</v>
      </c>
      <c r="P1018" s="252" t="e">
        <f>YEAR(#REF!)</f>
        <v>#REF!</v>
      </c>
      <c r="Q10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8" s="252">
        <f>YEAR(O1018)</f>
        <v>2021</v>
      </c>
      <c r="S1018" s="252" t="str">
        <f>IF(MONTH(O1018)=1,"JANVIER",IF(MONTH(O1018)=2,"FEVRIER",IF(MONTH(O1018)=3,"MARS",IF(MONTH(O1018)=4,"AVRIL",IF(MONTH(O1018)=5,"MAI",IF(MONTH(O1018)=6,"JUIN",IF(MONTH(O1018)=7,"JUILLET",IF(MONTH(O1018)=8,"AOUT",IF(MONTH(O1018)=9,"SEPTEMBRE",IF(MONTH(O1018)=10,"OCTOBRE",IF(MONTH(4)=11,"NOVEMBRE",IF(MONTH(#REF!)=12,"DECEMBRE"))))))))))))</f>
        <v>MARS</v>
      </c>
      <c r="T1018" s="252" t="e">
        <f>YEAR(#REF!)</f>
        <v>#REF!</v>
      </c>
      <c r="U101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8" s="292" t="s">
        <v>27</v>
      </c>
      <c r="W1018" s="292" t="s">
        <v>27</v>
      </c>
      <c r="X1018" s="330"/>
      <c r="Y1018" s="330"/>
    </row>
    <row r="1019" spans="1:25" s="204" customFormat="1" ht="90.65" customHeight="1" x14ac:dyDescent="0.35">
      <c r="A1019" s="67" t="s">
        <v>2495</v>
      </c>
      <c r="B1019" s="282" t="s">
        <v>351</v>
      </c>
      <c r="C1019" s="14" t="s">
        <v>50</v>
      </c>
      <c r="D1019" s="256" t="s">
        <v>51</v>
      </c>
      <c r="E1019" s="14" t="s">
        <v>1729</v>
      </c>
      <c r="F1019" s="12" t="s">
        <v>592</v>
      </c>
      <c r="G1019" s="15">
        <v>52840</v>
      </c>
      <c r="H1019" s="264">
        <f>J1019+K1019+L1019+M1019+N1019</f>
        <v>18840</v>
      </c>
      <c r="I1019" s="265">
        <f t="shared" si="16"/>
        <v>0.75</v>
      </c>
      <c r="J1019" s="15">
        <v>12010.5</v>
      </c>
      <c r="K1019" s="15">
        <v>2119.5</v>
      </c>
      <c r="L1019" s="15">
        <v>0</v>
      </c>
      <c r="M1019" s="264">
        <v>0</v>
      </c>
      <c r="N1019" s="15">
        <v>4710</v>
      </c>
      <c r="O1019" s="39">
        <v>44263</v>
      </c>
      <c r="P1019" s="252" t="e">
        <f>YEAR(#REF!)</f>
        <v>#REF!</v>
      </c>
      <c r="Q10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19" s="252">
        <f>YEAR(O1019)</f>
        <v>2021</v>
      </c>
      <c r="S1019" s="252" t="str">
        <f>IF(MONTH(O1019)=1,"JANVIER",IF(MONTH(O1019)=2,"FEVRIER",IF(MONTH(O1019)=3,"MARS",IF(MONTH(O1019)=4,"AVRIL",IF(MONTH(O1019)=5,"MAI",IF(MONTH(O1019)=6,"JUIN",IF(MONTH(O1019)=7,"JUILLET",IF(MONTH(O1019)=8,"AOUT",IF(MONTH(O1019)=9,"SEPTEMBRE",IF(MONTH(O1019)=10,"OCTOBRE",IF(MONTH(4)=11,"NOVEMBRE",IF(MONTH(#REF!)=12,"DECEMBRE"))))))))))))</f>
        <v>MARS</v>
      </c>
      <c r="T1019" s="252" t="e">
        <f>YEAR(#REF!)</f>
        <v>#REF!</v>
      </c>
      <c r="U1019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19" s="292" t="s">
        <v>27</v>
      </c>
      <c r="W1019" s="292" t="s">
        <v>27</v>
      </c>
      <c r="X1019" s="330"/>
      <c r="Y1019" s="330"/>
    </row>
    <row r="1020" spans="1:25" s="204" customFormat="1" ht="64.5" customHeight="1" x14ac:dyDescent="0.35">
      <c r="A1020" s="67" t="s">
        <v>2495</v>
      </c>
      <c r="B1020" s="282" t="s">
        <v>351</v>
      </c>
      <c r="C1020" s="14" t="s">
        <v>50</v>
      </c>
      <c r="D1020" s="256" t="s">
        <v>51</v>
      </c>
      <c r="E1020" s="14" t="s">
        <v>1731</v>
      </c>
      <c r="F1020" s="12" t="s">
        <v>1732</v>
      </c>
      <c r="G1020" s="264">
        <v>94570</v>
      </c>
      <c r="H1020" s="264">
        <f>J1020+K1020+L1020+M1020+N1020</f>
        <v>7393</v>
      </c>
      <c r="I1020" s="265">
        <f t="shared" si="16"/>
        <v>0.75</v>
      </c>
      <c r="J1020" s="15">
        <v>4713.03</v>
      </c>
      <c r="K1020" s="15">
        <v>831.72</v>
      </c>
      <c r="L1020" s="15">
        <v>0</v>
      </c>
      <c r="M1020" s="264">
        <v>0</v>
      </c>
      <c r="N1020" s="15">
        <v>1848.25</v>
      </c>
      <c r="O1020" s="39">
        <v>44263</v>
      </c>
      <c r="P1020" s="252" t="e">
        <f>YEAR(#REF!)</f>
        <v>#REF!</v>
      </c>
      <c r="Q10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0" s="252">
        <f>YEAR(O1020)</f>
        <v>2021</v>
      </c>
      <c r="S1020" s="252" t="str">
        <f>IF(MONTH(O1020)=1,"JANVIER",IF(MONTH(O1020)=2,"FEVRIER",IF(MONTH(O1020)=3,"MARS",IF(MONTH(O1020)=4,"AVRIL",IF(MONTH(O1020)=5,"MAI",IF(MONTH(O1020)=6,"JUIN",IF(MONTH(O1020)=7,"JUILLET",IF(MONTH(O1020)=8,"AOUT",IF(MONTH(O1020)=9,"SEPTEMBRE",IF(MONTH(O1020)=10,"OCTOBRE",IF(MONTH(4)=11,"NOVEMBRE",IF(MONTH(#REF!)=12,"DECEMBRE"))))))))))))</f>
        <v>MARS</v>
      </c>
      <c r="T1020" s="252" t="e">
        <f>YEAR(#REF!)</f>
        <v>#REF!</v>
      </c>
      <c r="U1020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0" s="292" t="s">
        <v>27</v>
      </c>
      <c r="W1020" s="292" t="s">
        <v>27</v>
      </c>
      <c r="X1020" s="330"/>
      <c r="Y1020" s="330"/>
    </row>
    <row r="1021" spans="1:25" s="204" customFormat="1" ht="84.9" customHeight="1" x14ac:dyDescent="0.35">
      <c r="A1021" s="67" t="s">
        <v>2495</v>
      </c>
      <c r="B1021" s="282" t="s">
        <v>49</v>
      </c>
      <c r="C1021" s="14" t="s">
        <v>50</v>
      </c>
      <c r="D1021" s="256" t="s">
        <v>51</v>
      </c>
      <c r="E1021" s="14" t="s">
        <v>1733</v>
      </c>
      <c r="F1021" s="12" t="s">
        <v>424</v>
      </c>
      <c r="G1021" s="264">
        <v>80830</v>
      </c>
      <c r="H1021" s="264">
        <f>J1021+K1021+L1021+M1021+N1021</f>
        <v>4900</v>
      </c>
      <c r="I1021" s="265">
        <f t="shared" si="16"/>
        <v>0.75</v>
      </c>
      <c r="J1021" s="15">
        <v>3123.75</v>
      </c>
      <c r="K1021" s="15">
        <v>551.25</v>
      </c>
      <c r="L1021" s="15">
        <v>0</v>
      </c>
      <c r="M1021" s="264">
        <v>0</v>
      </c>
      <c r="N1021" s="15">
        <v>1225</v>
      </c>
      <c r="O1021" s="39">
        <v>44263</v>
      </c>
      <c r="P1021" s="252" t="e">
        <f>YEAR(#REF!)</f>
        <v>#REF!</v>
      </c>
      <c r="Q10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1" s="252">
        <f>YEAR(O1021)</f>
        <v>2021</v>
      </c>
      <c r="S1021" s="252" t="str">
        <f>IF(MONTH(O1021)=1,"JANVIER",IF(MONTH(O1021)=2,"FEVRIER",IF(MONTH(O1021)=3,"MARS",IF(MONTH(O1021)=4,"AVRIL",IF(MONTH(O1021)=5,"MAI",IF(MONTH(O1021)=6,"JUIN",IF(MONTH(O1021)=7,"JUILLET",IF(MONTH(O1021)=8,"AOUT",IF(MONTH(O1021)=9,"SEPTEMBRE",IF(MONTH(O1021)=10,"OCTOBRE",IF(MONTH(4)=11,"NOVEMBRE",IF(MONTH(#REF!)=12,"DECEMBRE"))))))))))))</f>
        <v>MARS</v>
      </c>
      <c r="T1021" s="252" t="e">
        <f>YEAR(#REF!)</f>
        <v>#REF!</v>
      </c>
      <c r="U1021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1" s="292" t="s">
        <v>27</v>
      </c>
      <c r="W1021" s="292" t="s">
        <v>27</v>
      </c>
      <c r="X1021" s="330"/>
      <c r="Y1021" s="330"/>
    </row>
    <row r="1022" spans="1:25" s="204" customFormat="1" ht="74.400000000000006" customHeight="1" x14ac:dyDescent="0.35">
      <c r="A1022" s="67" t="s">
        <v>2495</v>
      </c>
      <c r="B1022" s="282" t="s">
        <v>351</v>
      </c>
      <c r="C1022" s="14" t="s">
        <v>50</v>
      </c>
      <c r="D1022" s="256" t="s">
        <v>51</v>
      </c>
      <c r="E1022" s="14" t="s">
        <v>1734</v>
      </c>
      <c r="F1022" s="12" t="s">
        <v>1735</v>
      </c>
      <c r="G1022" s="15">
        <v>74041</v>
      </c>
      <c r="H1022" s="264">
        <f>J1022+K1022+L1022+M1022+N1022</f>
        <v>9160</v>
      </c>
      <c r="I1022" s="265">
        <f t="shared" si="16"/>
        <v>0.75</v>
      </c>
      <c r="J1022" s="15">
        <v>5839.5</v>
      </c>
      <c r="K1022" s="15">
        <v>1030.5</v>
      </c>
      <c r="L1022" s="15">
        <v>0</v>
      </c>
      <c r="M1022" s="15">
        <v>0</v>
      </c>
      <c r="N1022" s="15">
        <v>2290</v>
      </c>
      <c r="O1022" s="39">
        <v>44293</v>
      </c>
      <c r="P1022" s="252" t="e">
        <f>YEAR(#REF!)</f>
        <v>#REF!</v>
      </c>
      <c r="Q10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2" s="252">
        <f>YEAR(O1022)</f>
        <v>2021</v>
      </c>
      <c r="S1022" s="252" t="str">
        <f>IF(MONTH(O1022)=1,"JANVIER",IF(MONTH(O1022)=2,"FEVRIER",IF(MONTH(O1022)=3,"MARS",IF(MONTH(O1022)=4,"AVRIL",IF(MONTH(O1022)=5,"MAI",IF(MONTH(O1022)=6,"JUIN",IF(MONTH(O1022)=7,"JUILLET",IF(MONTH(O1022)=8,"AOUT",IF(MONTH(O1022)=9,"SEPTEMBRE",IF(MONTH(O1022)=10,"OCTOBRE",IF(MONTH(4)=11,"NOVEMBRE",IF(MONTH(#REF!)=12,"DECEMBRE"))))))))))))</f>
        <v>AVRIL</v>
      </c>
      <c r="T1022" s="252" t="e">
        <f>YEAR(#REF!)</f>
        <v>#REF!</v>
      </c>
      <c r="U1022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2" s="292" t="s">
        <v>27</v>
      </c>
      <c r="W1022" s="292" t="s">
        <v>27</v>
      </c>
      <c r="X1022" s="330"/>
      <c r="Y1022" s="330"/>
    </row>
    <row r="1023" spans="1:25" s="204" customFormat="1" ht="87.65" customHeight="1" x14ac:dyDescent="0.35">
      <c r="A1023" s="67" t="s">
        <v>2495</v>
      </c>
      <c r="B1023" s="282" t="s">
        <v>49</v>
      </c>
      <c r="C1023" s="14" t="s">
        <v>50</v>
      </c>
      <c r="D1023" s="256" t="s">
        <v>51</v>
      </c>
      <c r="E1023" s="14" t="s">
        <v>1736</v>
      </c>
      <c r="F1023" s="12" t="s">
        <v>355</v>
      </c>
      <c r="G1023" s="15">
        <v>54000</v>
      </c>
      <c r="H1023" s="264">
        <f>J1023+K1023+L1023+M1023+N1023</f>
        <v>14000</v>
      </c>
      <c r="I1023" s="265">
        <f t="shared" si="16"/>
        <v>0.75</v>
      </c>
      <c r="J1023" s="15">
        <v>8925</v>
      </c>
      <c r="K1023" s="15">
        <v>1575</v>
      </c>
      <c r="L1023" s="15">
        <v>0</v>
      </c>
      <c r="M1023" s="15">
        <v>0</v>
      </c>
      <c r="N1023" s="15">
        <v>3500</v>
      </c>
      <c r="O1023" s="39">
        <v>44293</v>
      </c>
      <c r="P1023" s="252" t="e">
        <f>YEAR(#REF!)</f>
        <v>#REF!</v>
      </c>
      <c r="Q10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3" s="252">
        <f>YEAR(O1023)</f>
        <v>2021</v>
      </c>
      <c r="S1023" s="252" t="str">
        <f>IF(MONTH(O1023)=1,"JANVIER",IF(MONTH(O1023)=2,"FEVRIER",IF(MONTH(O1023)=3,"MARS",IF(MONTH(O1023)=4,"AVRIL",IF(MONTH(O1023)=5,"MAI",IF(MONTH(O1023)=6,"JUIN",IF(MONTH(O1023)=7,"JUILLET",IF(MONTH(O1023)=8,"AOUT",IF(MONTH(O1023)=9,"SEPTEMBRE",IF(MONTH(O1023)=10,"OCTOBRE",IF(MONTH(4)=11,"NOVEMBRE",IF(MONTH(#REF!)=12,"DECEMBRE"))))))))))))</f>
        <v>AVRIL</v>
      </c>
      <c r="T1023" s="252" t="e">
        <f>YEAR(#REF!)</f>
        <v>#REF!</v>
      </c>
      <c r="U1023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3" s="292" t="s">
        <v>27</v>
      </c>
      <c r="W1023" s="292" t="s">
        <v>27</v>
      </c>
      <c r="X1023" s="330"/>
      <c r="Y1023" s="330"/>
    </row>
    <row r="1024" spans="1:25" s="204" customFormat="1" ht="80.150000000000006" customHeight="1" x14ac:dyDescent="0.35">
      <c r="A1024" s="67" t="s">
        <v>2495</v>
      </c>
      <c r="B1024" s="282" t="s">
        <v>351</v>
      </c>
      <c r="C1024" s="14" t="s">
        <v>50</v>
      </c>
      <c r="D1024" s="256" t="s">
        <v>51</v>
      </c>
      <c r="E1024" s="14" t="s">
        <v>1737</v>
      </c>
      <c r="F1024" s="12" t="s">
        <v>475</v>
      </c>
      <c r="G1024" s="15">
        <v>102921</v>
      </c>
      <c r="H1024" s="264">
        <f>J1024+K1024+L1024+M1024+N1024</f>
        <v>12777.31</v>
      </c>
      <c r="I1024" s="265">
        <f t="shared" si="16"/>
        <v>0.74999980434066327</v>
      </c>
      <c r="J1024" s="15">
        <v>8145.53</v>
      </c>
      <c r="K1024" s="15">
        <v>1437.45</v>
      </c>
      <c r="L1024" s="15">
        <v>0</v>
      </c>
      <c r="M1024" s="15">
        <v>0</v>
      </c>
      <c r="N1024" s="15">
        <v>3194.33</v>
      </c>
      <c r="O1024" s="38">
        <v>44334</v>
      </c>
      <c r="P1024" s="252" t="e">
        <f>YEAR(#REF!)</f>
        <v>#REF!</v>
      </c>
      <c r="Q10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4" s="252">
        <f>YEAR(O1024)</f>
        <v>2021</v>
      </c>
      <c r="S1024" s="252" t="str">
        <f>IF(MONTH(O1024)=1,"JANVIER",IF(MONTH(O1024)=2,"FEVRIER",IF(MONTH(O1024)=3,"MARS",IF(MONTH(O1024)=4,"AVRIL",IF(MONTH(O1024)=5,"MAI",IF(MONTH(O1024)=6,"JUIN",IF(MONTH(O1024)=7,"JUILLET",IF(MONTH(O1024)=8,"AOUT",IF(MONTH(O1024)=9,"SEPTEMBRE",IF(MONTH(O1024)=10,"OCTOBRE",IF(MONTH(4)=11,"NOVEMBRE",IF(MONTH(#REF!)=12,"DECEMBRE"))))))))))))</f>
        <v>MAI</v>
      </c>
      <c r="T1024" s="252" t="e">
        <f>YEAR(#REF!)</f>
        <v>#REF!</v>
      </c>
      <c r="U1024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4" s="292" t="s">
        <v>27</v>
      </c>
      <c r="W1024" s="292" t="s">
        <v>27</v>
      </c>
      <c r="X1024" s="333"/>
      <c r="Y1024" s="494"/>
    </row>
    <row r="1025" spans="1:183" s="215" customFormat="1" ht="78" customHeight="1" x14ac:dyDescent="0.35">
      <c r="A1025" s="67" t="s">
        <v>2495</v>
      </c>
      <c r="B1025" s="13" t="s">
        <v>351</v>
      </c>
      <c r="C1025" s="14" t="s">
        <v>50</v>
      </c>
      <c r="D1025" s="256" t="s">
        <v>51</v>
      </c>
      <c r="E1025" s="14" t="s">
        <v>1738</v>
      </c>
      <c r="F1025" s="21" t="s">
        <v>1739</v>
      </c>
      <c r="G1025" s="15">
        <v>180620.88</v>
      </c>
      <c r="H1025" s="264">
        <f>J1025+K1025+L1025+M1025+N1025</f>
        <v>172492</v>
      </c>
      <c r="I1025" s="265">
        <f t="shared" si="16"/>
        <v>0.75</v>
      </c>
      <c r="J1025" s="15">
        <v>109963.65</v>
      </c>
      <c r="K1025" s="15">
        <v>0</v>
      </c>
      <c r="L1025" s="15">
        <v>19405.349999999999</v>
      </c>
      <c r="M1025" s="15">
        <v>0</v>
      </c>
      <c r="N1025" s="34">
        <v>43123</v>
      </c>
      <c r="O1025" s="39">
        <v>44358</v>
      </c>
      <c r="P1025" s="252" t="e">
        <f>YEAR(#REF!)</f>
        <v>#REF!</v>
      </c>
      <c r="Q10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5" s="252">
        <f>YEAR(O1025)</f>
        <v>2021</v>
      </c>
      <c r="S1025" s="252" t="str">
        <f>IF(MONTH(O1025)=1,"JANVIER",IF(MONTH(O1025)=2,"FEVRIER",IF(MONTH(O1025)=3,"MARS",IF(MONTH(O1025)=4,"AVRIL",IF(MONTH(O1025)=5,"MAI",IF(MONTH(O1025)=6,"JUIN",IF(MONTH(O1025)=7,"JUILLET",IF(MONTH(O1025)=8,"AOUT",IF(MONTH(O1025)=9,"SEPTEMBRE",IF(MONTH(O1025)=10,"OCTOBRE",IF(MONTH(4)=11,"NOVEMBRE",IF(MONTH(#REF!)=12,"DECEMBRE"))))))))))))</f>
        <v>JUIN</v>
      </c>
      <c r="T1025" s="252" t="e">
        <f>YEAR(#REF!)</f>
        <v>#REF!</v>
      </c>
      <c r="U1025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5" s="292" t="s">
        <v>27</v>
      </c>
      <c r="W1025" s="292" t="s">
        <v>27</v>
      </c>
      <c r="X1025" s="330"/>
      <c r="Y1025" s="330"/>
      <c r="GA1025" s="204"/>
    </row>
    <row r="1026" spans="1:183" s="215" customFormat="1" ht="48.65" customHeight="1" x14ac:dyDescent="0.35">
      <c r="A1026" s="67" t="s">
        <v>2495</v>
      </c>
      <c r="B1026" s="13" t="s">
        <v>351</v>
      </c>
      <c r="C1026" s="14" t="s">
        <v>50</v>
      </c>
      <c r="D1026" s="256" t="s">
        <v>51</v>
      </c>
      <c r="E1026" s="14" t="s">
        <v>1740</v>
      </c>
      <c r="F1026" s="21" t="s">
        <v>1741</v>
      </c>
      <c r="G1026" s="15">
        <v>194439</v>
      </c>
      <c r="H1026" s="264">
        <f>J1026+K1026+L1026+M1026+N1026</f>
        <v>193764</v>
      </c>
      <c r="I1026" s="265">
        <f t="shared" si="16"/>
        <v>0.75</v>
      </c>
      <c r="J1026" s="15">
        <v>123524.55</v>
      </c>
      <c r="K1026" s="15">
        <v>0</v>
      </c>
      <c r="L1026" s="15">
        <v>21798.45</v>
      </c>
      <c r="M1026" s="15">
        <v>0</v>
      </c>
      <c r="N1026" s="34">
        <v>48441</v>
      </c>
      <c r="O1026" s="39">
        <v>44358</v>
      </c>
      <c r="P1026" s="252" t="e">
        <f>YEAR(#REF!)</f>
        <v>#REF!</v>
      </c>
      <c r="Q10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6" s="252">
        <f>YEAR(O1026)</f>
        <v>2021</v>
      </c>
      <c r="S1026" s="252" t="str">
        <f>IF(MONTH(O1026)=1,"JANVIER",IF(MONTH(O1026)=2,"FEVRIER",IF(MONTH(O1026)=3,"MARS",IF(MONTH(O1026)=4,"AVRIL",IF(MONTH(O1026)=5,"MAI",IF(MONTH(O1026)=6,"JUIN",IF(MONTH(O1026)=7,"JUILLET",IF(MONTH(O1026)=8,"AOUT",IF(MONTH(O1026)=9,"SEPTEMBRE",IF(MONTH(O1026)=10,"OCTOBRE",IF(MONTH(4)=11,"NOVEMBRE",IF(MONTH(#REF!)=12,"DECEMBRE"))))))))))))</f>
        <v>JUIN</v>
      </c>
      <c r="T1026" s="252" t="e">
        <f>YEAR(#REF!)</f>
        <v>#REF!</v>
      </c>
      <c r="U1026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6" s="292" t="s">
        <v>27</v>
      </c>
      <c r="W1026" s="292" t="s">
        <v>27</v>
      </c>
      <c r="X1026" s="330"/>
      <c r="Y1026" s="330"/>
      <c r="GA1026" s="204"/>
    </row>
    <row r="1027" spans="1:183" s="215" customFormat="1" ht="159" customHeight="1" x14ac:dyDescent="0.35">
      <c r="A1027" s="67" t="s">
        <v>2495</v>
      </c>
      <c r="B1027" s="13" t="s">
        <v>351</v>
      </c>
      <c r="C1027" s="14" t="s">
        <v>50</v>
      </c>
      <c r="D1027" s="256" t="s">
        <v>51</v>
      </c>
      <c r="E1027" s="14" t="s">
        <v>1742</v>
      </c>
      <c r="F1027" s="21" t="s">
        <v>1743</v>
      </c>
      <c r="G1027" s="15">
        <v>156416.26999999999</v>
      </c>
      <c r="H1027" s="264">
        <f>J1027+K1027+L1027+M1027+N1027</f>
        <v>156416.26999999999</v>
      </c>
      <c r="I1027" s="265">
        <f t="shared" si="16"/>
        <v>0.71239839691868379</v>
      </c>
      <c r="J1027" s="15">
        <v>94716.09</v>
      </c>
      <c r="K1027" s="15">
        <v>0</v>
      </c>
      <c r="L1027" s="15">
        <v>16714.61</v>
      </c>
      <c r="M1027" s="15">
        <v>0</v>
      </c>
      <c r="N1027" s="34">
        <v>44985.57</v>
      </c>
      <c r="O1027" s="39">
        <v>44358</v>
      </c>
      <c r="P1027" s="252" t="e">
        <f>YEAR(#REF!)</f>
        <v>#REF!</v>
      </c>
      <c r="Q10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7" s="252">
        <f>YEAR(O1027)</f>
        <v>2021</v>
      </c>
      <c r="S1027" s="252" t="str">
        <f>IF(MONTH(O1027)=1,"JANVIER",IF(MONTH(O1027)=2,"FEVRIER",IF(MONTH(O1027)=3,"MARS",IF(MONTH(O1027)=4,"AVRIL",IF(MONTH(O1027)=5,"MAI",IF(MONTH(O1027)=6,"JUIN",IF(MONTH(O1027)=7,"JUILLET",IF(MONTH(O1027)=8,"AOUT",IF(MONTH(O1027)=9,"SEPTEMBRE",IF(MONTH(O1027)=10,"OCTOBRE",IF(MONTH(4)=11,"NOVEMBRE",IF(MONTH(#REF!)=12,"DECEMBRE"))))))))))))</f>
        <v>JUIN</v>
      </c>
      <c r="T1027" s="252" t="e">
        <f>YEAR(#REF!)</f>
        <v>#REF!</v>
      </c>
      <c r="U1027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7" s="292" t="s">
        <v>27</v>
      </c>
      <c r="W1027" s="292" t="s">
        <v>27</v>
      </c>
      <c r="X1027" s="330"/>
      <c r="Y1027" s="330"/>
      <c r="GA1027" s="204"/>
    </row>
    <row r="1028" spans="1:183" s="215" customFormat="1" ht="105.65" customHeight="1" x14ac:dyDescent="0.35">
      <c r="A1028" s="67" t="s">
        <v>2495</v>
      </c>
      <c r="B1028" s="13" t="s">
        <v>1413</v>
      </c>
      <c r="C1028" s="14" t="s">
        <v>1414</v>
      </c>
      <c r="D1028" s="256">
        <v>501</v>
      </c>
      <c r="E1028" s="14" t="s">
        <v>1744</v>
      </c>
      <c r="F1028" s="21" t="s">
        <v>416</v>
      </c>
      <c r="G1028" s="15">
        <v>154195</v>
      </c>
      <c r="H1028" s="264">
        <f>J1028+K1028+L1028+M1028+N1028</f>
        <v>154195</v>
      </c>
      <c r="I1028" s="265">
        <f t="shared" si="16"/>
        <v>0.8</v>
      </c>
      <c r="J1028" s="15">
        <v>104852.6</v>
      </c>
      <c r="K1028" s="15">
        <v>18503.400000000001</v>
      </c>
      <c r="L1028" s="15">
        <v>0</v>
      </c>
      <c r="M1028" s="15">
        <v>0</v>
      </c>
      <c r="N1028" s="34">
        <v>30839</v>
      </c>
      <c r="O1028" s="39">
        <v>44358</v>
      </c>
      <c r="P1028" s="252" t="e">
        <f>YEAR(#REF!)</f>
        <v>#REF!</v>
      </c>
      <c r="Q10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8" s="252">
        <f>YEAR(O1028)</f>
        <v>2021</v>
      </c>
      <c r="S1028" s="252" t="str">
        <f>IF(MONTH(O1028)=1,"JANVIER",IF(MONTH(O1028)=2,"FEVRIER",IF(MONTH(O1028)=3,"MARS",IF(MONTH(O1028)=4,"AVRIL",IF(MONTH(O1028)=5,"MAI",IF(MONTH(O1028)=6,"JUIN",IF(MONTH(O1028)=7,"JUILLET",IF(MONTH(O1028)=8,"AOUT",IF(MONTH(O1028)=9,"SEPTEMBRE",IF(MONTH(O1028)=10,"OCTOBRE",IF(MONTH(4)=11,"NOVEMBRE",IF(MONTH(#REF!)=12,"DECEMBRE"))))))))))))</f>
        <v>JUIN</v>
      </c>
      <c r="T1028" s="252" t="e">
        <f>YEAR(#REF!)</f>
        <v>#REF!</v>
      </c>
      <c r="U1028" s="252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V1028" s="292" t="s">
        <v>27</v>
      </c>
      <c r="W1028" s="292" t="s">
        <v>27</v>
      </c>
      <c r="X1028" s="330"/>
      <c r="Y1028" s="330"/>
      <c r="GA1028" s="204"/>
    </row>
    <row r="1029" spans="1:183" s="215" customFormat="1" ht="54.65" customHeight="1" x14ac:dyDescent="0.35">
      <c r="A1029" s="67" t="s">
        <v>2495</v>
      </c>
      <c r="B1029" s="547" t="s">
        <v>351</v>
      </c>
      <c r="C1029" s="17" t="s">
        <v>50</v>
      </c>
      <c r="D1029" s="548"/>
      <c r="E1029" s="17" t="s">
        <v>1745</v>
      </c>
      <c r="F1029" s="368" t="s">
        <v>964</v>
      </c>
      <c r="G1029" s="18">
        <v>65968.399999999994</v>
      </c>
      <c r="H1029" s="363">
        <f>J1029+K1029+L1029+M1029+N1029</f>
        <v>65968.399999999994</v>
      </c>
      <c r="I1029" s="364">
        <f t="shared" si="16"/>
        <v>0.75</v>
      </c>
      <c r="J1029" s="18">
        <v>42054.85</v>
      </c>
      <c r="K1029" s="18">
        <v>0</v>
      </c>
      <c r="L1029" s="18">
        <v>7421.45</v>
      </c>
      <c r="M1029" s="26">
        <v>0</v>
      </c>
      <c r="N1029" s="549">
        <v>16492.099999999999</v>
      </c>
      <c r="O1029" s="27" t="s">
        <v>27</v>
      </c>
      <c r="P1029" s="346" t="e">
        <f>YEAR(#REF!)</f>
        <v>#REF!</v>
      </c>
      <c r="Q1029" s="346" t="e">
        <f>IF(MONTH(#REF!)=1,"JANVIER",IF(MONTH(#REF!)=2,"FEVRIER",IF(MONTH(#REF!)=3,"MARS",IF(MONTH(#REF!)=4,"AVRIL",IF(MONTH(#REF!)=5,"MAI",IF(MONTH(#REF!)=6,"JUIN",IF(MONTH(#REF!)=7,"JUILLET",IF(MONTH(#REF!)=8,"AOUT",IF(MONTH(#REF!)=9,"SEPTEMBRE",IF(MONTH(#REF!)=10,"OCTOBRE",IF(MONTH(#REF!)=11,"NOVEMBRE",IF(MONTH(#REF!)=12,"DECEMBRE"))))))))))))</f>
        <v>#REF!</v>
      </c>
      <c r="R1029" s="346"/>
      <c r="S1029" s="346"/>
      <c r="T1029" s="346"/>
      <c r="U1029" s="346"/>
      <c r="V1029" s="292"/>
      <c r="W1029" s="292"/>
      <c r="X1029" s="330"/>
      <c r="GA1029" s="204"/>
    </row>
    <row r="1030" spans="1:183" s="215" customFormat="1" ht="59.4" customHeight="1" x14ac:dyDescent="0.35">
      <c r="A1030" s="67" t="s">
        <v>2495</v>
      </c>
      <c r="B1030" s="547" t="s">
        <v>351</v>
      </c>
      <c r="C1030" s="17" t="s">
        <v>50</v>
      </c>
      <c r="D1030" s="548"/>
      <c r="E1030" s="17" t="s">
        <v>1746</v>
      </c>
      <c r="F1030" s="368" t="s">
        <v>363</v>
      </c>
      <c r="G1030" s="18">
        <v>73992</v>
      </c>
      <c r="H1030" s="363">
        <f>J1030+K1030+L1030+M1030+N1030</f>
        <v>70982</v>
      </c>
      <c r="I1030" s="364">
        <f t="shared" si="16"/>
        <v>0.75</v>
      </c>
      <c r="J1030" s="18">
        <v>45251.02</v>
      </c>
      <c r="K1030" s="18">
        <v>7985.48</v>
      </c>
      <c r="L1030" s="18">
        <v>0</v>
      </c>
      <c r="M1030" s="26">
        <v>0</v>
      </c>
      <c r="N1030" s="18">
        <v>17745.5</v>
      </c>
      <c r="O1030" s="27" t="s">
        <v>27</v>
      </c>
      <c r="P1030" s="346"/>
      <c r="Q1030" s="346"/>
      <c r="R1030" s="346"/>
      <c r="S1030" s="346"/>
      <c r="T1030" s="346"/>
      <c r="U1030" s="346"/>
      <c r="V1030" s="292"/>
      <c r="W1030" s="292"/>
      <c r="X1030" s="330"/>
      <c r="GA1030" s="204"/>
    </row>
    <row r="1031" spans="1:183" s="215" customFormat="1" ht="89.15" customHeight="1" x14ac:dyDescent="0.35">
      <c r="A1031" s="67" t="s">
        <v>2495</v>
      </c>
      <c r="B1031" s="547" t="s">
        <v>351</v>
      </c>
      <c r="C1031" s="17" t="s">
        <v>50</v>
      </c>
      <c r="D1031" s="548"/>
      <c r="E1031" s="17" t="s">
        <v>1747</v>
      </c>
      <c r="F1031" s="368" t="s">
        <v>1748</v>
      </c>
      <c r="G1031" s="18">
        <v>27120.25</v>
      </c>
      <c r="H1031" s="363">
        <f>J1031+K1031+L1031+M1031+N1031</f>
        <v>27120.25</v>
      </c>
      <c r="I1031" s="364">
        <f t="shared" si="16"/>
        <v>0.49999981563591783</v>
      </c>
      <c r="J1031" s="18">
        <v>11526.1</v>
      </c>
      <c r="K1031" s="18">
        <v>2034.02</v>
      </c>
      <c r="L1031" s="18">
        <v>0</v>
      </c>
      <c r="M1031" s="26">
        <v>0</v>
      </c>
      <c r="N1031" s="549">
        <v>13560.13</v>
      </c>
      <c r="O1031" s="27" t="s">
        <v>27</v>
      </c>
      <c r="P1031" s="346"/>
      <c r="Q1031" s="346"/>
      <c r="R1031" s="346"/>
      <c r="S1031" s="346"/>
      <c r="T1031" s="346"/>
      <c r="U1031" s="346"/>
      <c r="V1031" s="292"/>
      <c r="W1031" s="292"/>
      <c r="X1031" s="330"/>
      <c r="GA1031" s="204"/>
    </row>
    <row r="1032" spans="1:183" s="215" customFormat="1" ht="74.400000000000006" customHeight="1" x14ac:dyDescent="0.35">
      <c r="A1032" s="67" t="s">
        <v>2495</v>
      </c>
      <c r="B1032" s="547" t="s">
        <v>351</v>
      </c>
      <c r="C1032" s="17" t="s">
        <v>50</v>
      </c>
      <c r="D1032" s="548"/>
      <c r="E1032" s="17" t="s">
        <v>1749</v>
      </c>
      <c r="F1032" s="550" t="s">
        <v>422</v>
      </c>
      <c r="G1032" s="18">
        <v>29407.5</v>
      </c>
      <c r="H1032" s="363">
        <f>J1032+K1032+L1032+M1032+N1032</f>
        <v>29407.5</v>
      </c>
      <c r="I1032" s="364">
        <f t="shared" si="16"/>
        <v>0.5</v>
      </c>
      <c r="J1032" s="18">
        <v>12498.18</v>
      </c>
      <c r="K1032" s="18">
        <v>2205.5700000000002</v>
      </c>
      <c r="L1032" s="18">
        <v>0</v>
      </c>
      <c r="M1032" s="26">
        <v>0</v>
      </c>
      <c r="N1032" s="549">
        <v>14703.75</v>
      </c>
      <c r="O1032" s="27" t="s">
        <v>27</v>
      </c>
      <c r="P1032" s="346"/>
      <c r="Q1032" s="346"/>
      <c r="R1032" s="346"/>
      <c r="S1032" s="346"/>
      <c r="T1032" s="346"/>
      <c r="U1032" s="346"/>
      <c r="V1032" s="292"/>
      <c r="W1032" s="292"/>
      <c r="X1032" s="330"/>
      <c r="GA1032" s="204"/>
    </row>
    <row r="1033" spans="1:183" s="215" customFormat="1" ht="84" customHeight="1" x14ac:dyDescent="0.35">
      <c r="A1033" s="67" t="s">
        <v>2495</v>
      </c>
      <c r="B1033" s="547" t="s">
        <v>351</v>
      </c>
      <c r="C1033" s="17" t="s">
        <v>50</v>
      </c>
      <c r="D1033" s="548"/>
      <c r="E1033" s="17" t="s">
        <v>1750</v>
      </c>
      <c r="F1033" s="368" t="s">
        <v>548</v>
      </c>
      <c r="G1033" s="18">
        <v>118087.45</v>
      </c>
      <c r="H1033" s="363">
        <f>J1033+K1033+L1033+M1033+N1033</f>
        <v>118087.45000000001</v>
      </c>
      <c r="I1033" s="364">
        <f t="shared" si="16"/>
        <v>0.49999995765849797</v>
      </c>
      <c r="J1033" s="18">
        <v>50187.16</v>
      </c>
      <c r="K1033" s="18">
        <v>8856.56</v>
      </c>
      <c r="L1033" s="18">
        <v>0</v>
      </c>
      <c r="M1033" s="26">
        <v>0</v>
      </c>
      <c r="N1033" s="549">
        <v>59043.73</v>
      </c>
      <c r="O1033" s="27" t="s">
        <v>27</v>
      </c>
      <c r="P1033" s="346"/>
      <c r="Q1033" s="346"/>
      <c r="R1033" s="346"/>
      <c r="S1033" s="346"/>
      <c r="T1033" s="346"/>
      <c r="U1033" s="346"/>
      <c r="V1033" s="292"/>
      <c r="W1033" s="292"/>
      <c r="X1033" s="330"/>
      <c r="GA1033" s="204"/>
    </row>
    <row r="1034" spans="1:183" s="215" customFormat="1" ht="86.4" customHeight="1" x14ac:dyDescent="0.35">
      <c r="A1034" s="67" t="s">
        <v>2495</v>
      </c>
      <c r="B1034" s="547" t="s">
        <v>351</v>
      </c>
      <c r="C1034" s="17" t="s">
        <v>50</v>
      </c>
      <c r="D1034" s="548"/>
      <c r="E1034" s="17" t="s">
        <v>1751</v>
      </c>
      <c r="F1034" s="368" t="s">
        <v>530</v>
      </c>
      <c r="G1034" s="18">
        <v>13527.45</v>
      </c>
      <c r="H1034" s="363">
        <f>J1034+K1034+L1034+M1034+N1034</f>
        <v>13527.449999999999</v>
      </c>
      <c r="I1034" s="364">
        <f t="shared" si="16"/>
        <v>0.49999963038118789</v>
      </c>
      <c r="J1034" s="18">
        <v>5749.16</v>
      </c>
      <c r="K1034" s="18">
        <v>1014.56</v>
      </c>
      <c r="L1034" s="18">
        <v>0</v>
      </c>
      <c r="M1034" s="26">
        <v>0</v>
      </c>
      <c r="N1034" s="549">
        <v>6763.73</v>
      </c>
      <c r="O1034" s="27" t="s">
        <v>27</v>
      </c>
      <c r="P1034" s="346"/>
      <c r="Q1034" s="346"/>
      <c r="R1034" s="346"/>
      <c r="S1034" s="346"/>
      <c r="T1034" s="346"/>
      <c r="U1034" s="346"/>
      <c r="V1034" s="292"/>
      <c r="W1034" s="292"/>
      <c r="X1034" s="330"/>
      <c r="GA1034" s="204"/>
    </row>
    <row r="1035" spans="1:183" s="215" customFormat="1" ht="74.150000000000006" customHeight="1" x14ac:dyDescent="0.35">
      <c r="A1035" s="67" t="s">
        <v>2495</v>
      </c>
      <c r="B1035" s="547" t="s">
        <v>351</v>
      </c>
      <c r="C1035" s="17" t="s">
        <v>50</v>
      </c>
      <c r="D1035" s="548"/>
      <c r="E1035" s="17" t="s">
        <v>1752</v>
      </c>
      <c r="F1035" s="368" t="s">
        <v>1753</v>
      </c>
      <c r="G1035" s="18">
        <v>17383.099999999999</v>
      </c>
      <c r="H1035" s="363">
        <f>J1035+K1035+L1035+M1035+N1035</f>
        <v>17383.099999999999</v>
      </c>
      <c r="I1035" s="364">
        <f t="shared" si="16"/>
        <v>0.50000000000000011</v>
      </c>
      <c r="J1035" s="18">
        <v>7387.81</v>
      </c>
      <c r="K1035" s="18">
        <v>1303.74</v>
      </c>
      <c r="L1035" s="18">
        <v>0</v>
      </c>
      <c r="M1035" s="26">
        <v>0</v>
      </c>
      <c r="N1035" s="549">
        <v>8691.5499999999993</v>
      </c>
      <c r="O1035" s="27" t="s">
        <v>27</v>
      </c>
      <c r="P1035" s="346"/>
      <c r="Q1035" s="346"/>
      <c r="R1035" s="346"/>
      <c r="S1035" s="346"/>
      <c r="T1035" s="346"/>
      <c r="U1035" s="346"/>
      <c r="V1035" s="292"/>
      <c r="W1035" s="292"/>
      <c r="X1035" s="330"/>
      <c r="GA1035" s="204"/>
    </row>
    <row r="1036" spans="1:183" s="215" customFormat="1" ht="83.15" customHeight="1" x14ac:dyDescent="0.35">
      <c r="A1036" s="67" t="s">
        <v>2495</v>
      </c>
      <c r="B1036" s="547" t="s">
        <v>351</v>
      </c>
      <c r="C1036" s="17" t="s">
        <v>50</v>
      </c>
      <c r="D1036" s="548"/>
      <c r="E1036" s="17" t="s">
        <v>1754</v>
      </c>
      <c r="F1036" s="368" t="s">
        <v>1130</v>
      </c>
      <c r="G1036" s="18">
        <v>8430.15</v>
      </c>
      <c r="H1036" s="363">
        <f>J1036+K1036+L1036+M1036+N1036</f>
        <v>8430.15</v>
      </c>
      <c r="I1036" s="364">
        <f t="shared" si="16"/>
        <v>0.49999940689074335</v>
      </c>
      <c r="J1036" s="18">
        <v>3582.8</v>
      </c>
      <c r="K1036" s="18">
        <v>632.27</v>
      </c>
      <c r="L1036" s="18">
        <v>0</v>
      </c>
      <c r="M1036" s="26">
        <v>0</v>
      </c>
      <c r="N1036" s="549">
        <v>4215.08</v>
      </c>
      <c r="O1036" s="27" t="s">
        <v>27</v>
      </c>
      <c r="P1036" s="346"/>
      <c r="Q1036" s="346"/>
      <c r="R1036" s="346"/>
      <c r="S1036" s="346"/>
      <c r="T1036" s="346"/>
      <c r="U1036" s="346"/>
      <c r="V1036" s="292"/>
      <c r="W1036" s="292"/>
      <c r="X1036" s="330"/>
      <c r="GA1036" s="204"/>
    </row>
    <row r="1037" spans="1:183" s="215" customFormat="1" ht="81.900000000000006" customHeight="1" x14ac:dyDescent="0.35">
      <c r="A1037" s="67" t="s">
        <v>2495</v>
      </c>
      <c r="B1037" s="547" t="s">
        <v>351</v>
      </c>
      <c r="C1037" s="17" t="s">
        <v>50</v>
      </c>
      <c r="D1037" s="551"/>
      <c r="E1037" s="17" t="s">
        <v>1755</v>
      </c>
      <c r="F1037" s="368" t="s">
        <v>359</v>
      </c>
      <c r="G1037" s="18">
        <v>222129.64</v>
      </c>
      <c r="H1037" s="363">
        <f>J1037+K1037+L1037+M1037+N1037</f>
        <v>179781</v>
      </c>
      <c r="I1037" s="364">
        <f t="shared" si="16"/>
        <v>0.75</v>
      </c>
      <c r="J1037" s="18">
        <v>114610.38</v>
      </c>
      <c r="K1037" s="18">
        <v>20225.37</v>
      </c>
      <c r="L1037" s="18">
        <v>0</v>
      </c>
      <c r="M1037" s="26">
        <v>0</v>
      </c>
      <c r="N1037" s="549">
        <v>44945.25</v>
      </c>
      <c r="O1037" s="27" t="s">
        <v>27</v>
      </c>
      <c r="P1037" s="552"/>
      <c r="Q1037" s="552"/>
      <c r="R1037" s="552"/>
      <c r="S1037" s="552"/>
      <c r="T1037" s="552"/>
      <c r="U1037" s="552"/>
      <c r="V1037" s="552"/>
      <c r="W1037" s="552"/>
      <c r="X1037" s="330"/>
      <c r="GA1037" s="204"/>
    </row>
    <row r="1038" spans="1:183" s="215" customFormat="1" ht="131.4" customHeight="1" x14ac:dyDescent="0.35">
      <c r="A1038" s="67" t="s">
        <v>2495</v>
      </c>
      <c r="B1038" s="547" t="s">
        <v>351</v>
      </c>
      <c r="C1038" s="17" t="s">
        <v>50</v>
      </c>
      <c r="D1038" s="553"/>
      <c r="E1038" s="17" t="s">
        <v>1756</v>
      </c>
      <c r="F1038" s="368" t="s">
        <v>1757</v>
      </c>
      <c r="G1038" s="18">
        <v>2797902.7</v>
      </c>
      <c r="H1038" s="363">
        <f>J1038+K1038+L1038+M1038+N1038</f>
        <v>2775118.71</v>
      </c>
      <c r="I1038" s="364">
        <f t="shared" si="16"/>
        <v>0.74999999189223876</v>
      </c>
      <c r="J1038" s="18">
        <v>1621339.01</v>
      </c>
      <c r="K1038" s="18">
        <v>0</v>
      </c>
      <c r="L1038" s="18">
        <v>460000</v>
      </c>
      <c r="M1038" s="26">
        <v>0</v>
      </c>
      <c r="N1038" s="549">
        <v>693779.7</v>
      </c>
      <c r="O1038" s="27" t="s">
        <v>27</v>
      </c>
      <c r="P1038" s="554"/>
      <c r="Q1038" s="554"/>
      <c r="R1038" s="554"/>
      <c r="S1038" s="554"/>
      <c r="T1038" s="554"/>
      <c r="U1038" s="554"/>
      <c r="V1038" s="554"/>
      <c r="W1038" s="554"/>
      <c r="X1038" s="330"/>
      <c r="GA1038" s="204"/>
    </row>
    <row r="1039" spans="1:183" s="215" customFormat="1" ht="65.150000000000006" customHeight="1" x14ac:dyDescent="0.35">
      <c r="A1039" s="67" t="s">
        <v>2495</v>
      </c>
      <c r="B1039" s="547" t="s">
        <v>1758</v>
      </c>
      <c r="C1039" s="339" t="s">
        <v>1423</v>
      </c>
      <c r="D1039" s="553"/>
      <c r="E1039" s="17" t="s">
        <v>1759</v>
      </c>
      <c r="F1039" s="368" t="s">
        <v>445</v>
      </c>
      <c r="G1039" s="18">
        <v>239769.15</v>
      </c>
      <c r="H1039" s="363">
        <f>J1039+K1039+L1039+M1039+N1039</f>
        <v>239769.15000000002</v>
      </c>
      <c r="I1039" s="364">
        <f t="shared" si="16"/>
        <v>0.49999997914660826</v>
      </c>
      <c r="J1039" s="18">
        <v>101901.88</v>
      </c>
      <c r="K1039" s="18">
        <v>0</v>
      </c>
      <c r="L1039" s="18">
        <v>17982.689999999999</v>
      </c>
      <c r="M1039" s="26">
        <v>0</v>
      </c>
      <c r="N1039" s="549">
        <v>119884.58</v>
      </c>
      <c r="O1039" s="27" t="s">
        <v>27</v>
      </c>
      <c r="P1039" s="554"/>
      <c r="Q1039" s="554"/>
      <c r="R1039" s="554"/>
      <c r="S1039" s="554"/>
      <c r="T1039" s="554"/>
      <c r="U1039" s="554"/>
      <c r="V1039" s="554"/>
      <c r="W1039" s="554"/>
      <c r="X1039" s="330"/>
      <c r="GA1039" s="204"/>
    </row>
    <row r="1040" spans="1:183" s="215" customFormat="1" ht="84.9" customHeight="1" x14ac:dyDescent="0.35">
      <c r="A1040" s="67" t="s">
        <v>2495</v>
      </c>
      <c r="B1040" s="547" t="s">
        <v>1422</v>
      </c>
      <c r="C1040" s="339" t="s">
        <v>1423</v>
      </c>
      <c r="D1040" s="553"/>
      <c r="E1040" s="17" t="s">
        <v>1760</v>
      </c>
      <c r="F1040" s="368" t="s">
        <v>1044</v>
      </c>
      <c r="G1040" s="18">
        <v>181346.25</v>
      </c>
      <c r="H1040" s="363">
        <f>J1040+K1040+L1040+M1040+N1040</f>
        <v>139718.29999999999</v>
      </c>
      <c r="I1040" s="364">
        <f t="shared" si="16"/>
        <v>0.5</v>
      </c>
      <c r="J1040" s="18">
        <v>59380.27</v>
      </c>
      <c r="K1040" s="18">
        <v>0</v>
      </c>
      <c r="L1040" s="18">
        <v>10478.879999999999</v>
      </c>
      <c r="M1040" s="26">
        <v>0</v>
      </c>
      <c r="N1040" s="549">
        <v>69859.149999999994</v>
      </c>
      <c r="O1040" s="27" t="s">
        <v>27</v>
      </c>
      <c r="P1040" s="554"/>
      <c r="Q1040" s="554"/>
      <c r="R1040" s="554"/>
      <c r="S1040" s="554"/>
      <c r="T1040" s="554"/>
      <c r="U1040" s="554"/>
      <c r="V1040" s="554"/>
      <c r="W1040" s="554"/>
      <c r="X1040" s="330"/>
      <c r="GA1040" s="204"/>
    </row>
    <row r="1041" spans="1:183" s="215" customFormat="1" ht="91.5" customHeight="1" x14ac:dyDescent="0.35">
      <c r="A1041" s="67" t="s">
        <v>2495</v>
      </c>
      <c r="B1041" s="555" t="s">
        <v>1662</v>
      </c>
      <c r="C1041" s="198" t="s">
        <v>1761</v>
      </c>
      <c r="D1041" s="556"/>
      <c r="E1041" s="557" t="s">
        <v>1762</v>
      </c>
      <c r="F1041" s="439" t="s">
        <v>1763</v>
      </c>
      <c r="G1041" s="19">
        <v>608401.85</v>
      </c>
      <c r="H1041" s="558">
        <f>J1041+K1041+L1041+M1041+N1041</f>
        <v>608401.85</v>
      </c>
      <c r="I1041" s="559">
        <f t="shared" si="16"/>
        <v>0.74999990549009676</v>
      </c>
      <c r="J1041" s="19">
        <v>387856.13</v>
      </c>
      <c r="K1041" s="19">
        <v>40106.449999999997</v>
      </c>
      <c r="L1041" s="19">
        <v>28338.75</v>
      </c>
      <c r="M1041" s="28">
        <v>0</v>
      </c>
      <c r="N1041" s="560">
        <v>152100.51999999999</v>
      </c>
      <c r="O1041" s="561" t="s">
        <v>27</v>
      </c>
      <c r="P1041" s="554"/>
      <c r="Q1041" s="554"/>
      <c r="R1041" s="554"/>
      <c r="S1041" s="554"/>
      <c r="T1041" s="554"/>
      <c r="U1041" s="554"/>
      <c r="V1041" s="554"/>
      <c r="W1041" s="554"/>
      <c r="X1041" s="562"/>
      <c r="GA1041" s="204"/>
    </row>
    <row r="1042" spans="1:183" s="215" customFormat="1" ht="90" customHeight="1" x14ac:dyDescent="0.35">
      <c r="A1042" s="67" t="s">
        <v>2495</v>
      </c>
      <c r="B1042" s="13" t="s">
        <v>283</v>
      </c>
      <c r="C1042" s="14" t="s">
        <v>284</v>
      </c>
      <c r="D1042" s="20" t="s">
        <v>1764</v>
      </c>
      <c r="E1042" s="348" t="s">
        <v>1765</v>
      </c>
      <c r="F1042" s="12" t="s">
        <v>1766</v>
      </c>
      <c r="G1042" s="564">
        <v>90000</v>
      </c>
      <c r="H1042" s="558">
        <f>J1042+K1042+L1042+M1042+N1042</f>
        <v>90000</v>
      </c>
      <c r="I1042" s="559">
        <f t="shared" si="16"/>
        <v>1</v>
      </c>
      <c r="J1042" s="15">
        <v>76500</v>
      </c>
      <c r="K1042" s="15">
        <v>9636</v>
      </c>
      <c r="L1042" s="15">
        <v>3864</v>
      </c>
      <c r="M1042" s="15">
        <v>0</v>
      </c>
      <c r="N1042" s="34">
        <v>0</v>
      </c>
      <c r="O1042" s="561" t="s">
        <v>27</v>
      </c>
      <c r="P1042" s="565"/>
      <c r="Q1042" s="565"/>
      <c r="R1042" s="565"/>
      <c r="S1042" s="565"/>
      <c r="T1042" s="565"/>
      <c r="U1042" s="565"/>
      <c r="V1042" s="565"/>
      <c r="W1042" s="565"/>
      <c r="X1042" s="330"/>
      <c r="GA1042" s="204"/>
    </row>
    <row r="1043" spans="1:183" s="215" customFormat="1" ht="80.150000000000006" customHeight="1" x14ac:dyDescent="0.35">
      <c r="A1043" s="67" t="s">
        <v>2495</v>
      </c>
      <c r="B1043" s="13" t="s">
        <v>49</v>
      </c>
      <c r="C1043" s="14" t="s">
        <v>50</v>
      </c>
      <c r="D1043" s="20" t="s">
        <v>1767</v>
      </c>
      <c r="E1043" s="348" t="s">
        <v>1768</v>
      </c>
      <c r="F1043" s="12" t="s">
        <v>1769</v>
      </c>
      <c r="G1043" s="564">
        <v>11645</v>
      </c>
      <c r="H1043" s="558">
        <f>J1043+K1043+L1043+M1043+N1043</f>
        <v>11645</v>
      </c>
      <c r="I1043" s="559">
        <f t="shared" si="16"/>
        <v>0.75</v>
      </c>
      <c r="J1043" s="15">
        <v>7423.68</v>
      </c>
      <c r="K1043" s="15">
        <v>1310.07</v>
      </c>
      <c r="L1043" s="15">
        <v>0</v>
      </c>
      <c r="M1043" s="15">
        <v>0</v>
      </c>
      <c r="N1043" s="34">
        <v>2911.25</v>
      </c>
      <c r="O1043" s="561" t="s">
        <v>27</v>
      </c>
      <c r="P1043" s="565"/>
      <c r="Q1043" s="565"/>
      <c r="R1043" s="565"/>
      <c r="S1043" s="565"/>
      <c r="T1043" s="565"/>
      <c r="U1043" s="565"/>
      <c r="V1043" s="565"/>
      <c r="W1043" s="565"/>
      <c r="X1043" s="330"/>
      <c r="GA1043" s="204"/>
    </row>
    <row r="1044" spans="1:183" s="215" customFormat="1" ht="77.400000000000006" customHeight="1" x14ac:dyDescent="0.35">
      <c r="A1044" s="67" t="s">
        <v>2495</v>
      </c>
      <c r="B1044" s="13" t="s">
        <v>49</v>
      </c>
      <c r="C1044" s="14" t="s">
        <v>50</v>
      </c>
      <c r="D1044" s="20" t="s">
        <v>1770</v>
      </c>
      <c r="E1044" s="348" t="s">
        <v>1771</v>
      </c>
      <c r="F1044" s="12" t="s">
        <v>443</v>
      </c>
      <c r="G1044" s="564">
        <v>95515.8</v>
      </c>
      <c r="H1044" s="558">
        <f>J1044+K1044+L1044+M1044+N1044</f>
        <v>95515.8</v>
      </c>
      <c r="I1044" s="559">
        <f t="shared" si="16"/>
        <v>0.75</v>
      </c>
      <c r="J1044" s="15">
        <v>60891.32</v>
      </c>
      <c r="K1044" s="15">
        <v>10745.53</v>
      </c>
      <c r="L1044" s="15">
        <v>0</v>
      </c>
      <c r="M1044" s="15">
        <v>0</v>
      </c>
      <c r="N1044" s="34">
        <v>23878.95</v>
      </c>
      <c r="O1044" s="561" t="s">
        <v>27</v>
      </c>
      <c r="P1044" s="565"/>
      <c r="Q1044" s="565"/>
      <c r="R1044" s="565"/>
      <c r="S1044" s="565"/>
      <c r="T1044" s="565"/>
      <c r="U1044" s="565"/>
      <c r="V1044" s="565"/>
      <c r="W1044" s="565"/>
      <c r="X1044" s="330"/>
      <c r="GA1044" s="204"/>
    </row>
    <row r="1045" spans="1:183" s="215" customFormat="1" ht="96.65" customHeight="1" x14ac:dyDescent="0.35">
      <c r="A1045" s="67" t="s">
        <v>2495</v>
      </c>
      <c r="B1045" s="13" t="s">
        <v>49</v>
      </c>
      <c r="C1045" s="14" t="s">
        <v>50</v>
      </c>
      <c r="D1045" s="20" t="s">
        <v>1772</v>
      </c>
      <c r="E1045" s="348" t="s">
        <v>1773</v>
      </c>
      <c r="F1045" s="12" t="s">
        <v>1023</v>
      </c>
      <c r="G1045" s="564">
        <v>75622</v>
      </c>
      <c r="H1045" s="558">
        <f>J1045+K1045+L1045+M1045+N1045</f>
        <v>34747</v>
      </c>
      <c r="I1045" s="559">
        <f t="shared" si="16"/>
        <v>0.75</v>
      </c>
      <c r="J1045" s="15">
        <v>22151.21</v>
      </c>
      <c r="K1045" s="15">
        <v>3909.04</v>
      </c>
      <c r="L1045" s="15">
        <v>0</v>
      </c>
      <c r="M1045" s="15">
        <v>0</v>
      </c>
      <c r="N1045" s="34">
        <v>8686.75</v>
      </c>
      <c r="O1045" s="561" t="s">
        <v>27</v>
      </c>
      <c r="P1045" s="565"/>
      <c r="Q1045" s="565"/>
      <c r="R1045" s="565"/>
      <c r="S1045" s="565"/>
      <c r="T1045" s="565"/>
      <c r="U1045" s="565"/>
      <c r="V1045" s="565"/>
      <c r="W1045" s="565"/>
      <c r="X1045" s="330"/>
      <c r="GA1045" s="204"/>
    </row>
    <row r="1046" spans="1:183" s="215" customFormat="1" ht="109.5" customHeight="1" x14ac:dyDescent="0.35">
      <c r="A1046" s="67" t="s">
        <v>2495</v>
      </c>
      <c r="B1046" s="13" t="s">
        <v>49</v>
      </c>
      <c r="C1046" s="14" t="s">
        <v>50</v>
      </c>
      <c r="D1046" s="20" t="s">
        <v>1774</v>
      </c>
      <c r="E1046" s="348" t="s">
        <v>1775</v>
      </c>
      <c r="F1046" s="12" t="s">
        <v>1776</v>
      </c>
      <c r="G1046" s="564">
        <v>6040</v>
      </c>
      <c r="H1046" s="558">
        <f>J1046+K1046+L1046+M1046+N1046</f>
        <v>6040</v>
      </c>
      <c r="I1046" s="559">
        <f t="shared" si="16"/>
        <v>0.75</v>
      </c>
      <c r="J1046" s="15">
        <v>3850.5</v>
      </c>
      <c r="K1046" s="15">
        <v>679.5</v>
      </c>
      <c r="L1046" s="15">
        <v>0</v>
      </c>
      <c r="M1046" s="15">
        <v>0</v>
      </c>
      <c r="N1046" s="34">
        <v>1510</v>
      </c>
      <c r="O1046" s="561" t="s">
        <v>27</v>
      </c>
      <c r="P1046" s="565"/>
      <c r="Q1046" s="565"/>
      <c r="R1046" s="565"/>
      <c r="S1046" s="565"/>
      <c r="T1046" s="565"/>
      <c r="U1046" s="565"/>
      <c r="V1046" s="565"/>
      <c r="W1046" s="565"/>
      <c r="X1046" s="330"/>
      <c r="GA1046" s="204"/>
    </row>
    <row r="1047" spans="1:183" s="215" customFormat="1" ht="116.4" customHeight="1" x14ac:dyDescent="0.35">
      <c r="A1047" s="67" t="s">
        <v>2495</v>
      </c>
      <c r="B1047" s="13" t="s">
        <v>49</v>
      </c>
      <c r="C1047" s="14" t="s">
        <v>50</v>
      </c>
      <c r="D1047" s="20" t="s">
        <v>1777</v>
      </c>
      <c r="E1047" s="348" t="s">
        <v>1778</v>
      </c>
      <c r="F1047" s="12" t="s">
        <v>479</v>
      </c>
      <c r="G1047" s="564">
        <v>6040</v>
      </c>
      <c r="H1047" s="558">
        <f>J1047+K1047+L1047+M1047+N1047</f>
        <v>6040</v>
      </c>
      <c r="I1047" s="559">
        <f t="shared" si="16"/>
        <v>0.75</v>
      </c>
      <c r="J1047" s="15">
        <v>3850.5</v>
      </c>
      <c r="K1047" s="15">
        <v>679.5</v>
      </c>
      <c r="L1047" s="15">
        <v>0</v>
      </c>
      <c r="M1047" s="15">
        <v>0</v>
      </c>
      <c r="N1047" s="34">
        <v>1510</v>
      </c>
      <c r="O1047" s="561" t="s">
        <v>27</v>
      </c>
      <c r="P1047" s="565"/>
      <c r="Q1047" s="565"/>
      <c r="R1047" s="565"/>
      <c r="S1047" s="565"/>
      <c r="T1047" s="565"/>
      <c r="U1047" s="565"/>
      <c r="V1047" s="565"/>
      <c r="W1047" s="565"/>
      <c r="X1047" s="330"/>
      <c r="GA1047" s="204"/>
    </row>
    <row r="1048" spans="1:183" s="215" customFormat="1" ht="105.9" customHeight="1" x14ac:dyDescent="0.35">
      <c r="A1048" s="67" t="s">
        <v>2495</v>
      </c>
      <c r="B1048" s="13" t="s">
        <v>49</v>
      </c>
      <c r="C1048" s="14" t="s">
        <v>50</v>
      </c>
      <c r="D1048" s="20" t="s">
        <v>1779</v>
      </c>
      <c r="E1048" s="348" t="s">
        <v>1780</v>
      </c>
      <c r="F1048" s="12" t="s">
        <v>486</v>
      </c>
      <c r="G1048" s="564">
        <v>6040</v>
      </c>
      <c r="H1048" s="558">
        <f>J1048+K1048+L1048+M1048+N1048</f>
        <v>6040</v>
      </c>
      <c r="I1048" s="559">
        <f t="shared" si="16"/>
        <v>0.75</v>
      </c>
      <c r="J1048" s="15">
        <v>3850.5</v>
      </c>
      <c r="K1048" s="15">
        <v>679.5</v>
      </c>
      <c r="L1048" s="15">
        <v>0</v>
      </c>
      <c r="M1048" s="15">
        <v>0</v>
      </c>
      <c r="N1048" s="34">
        <v>1510</v>
      </c>
      <c r="O1048" s="561" t="s">
        <v>27</v>
      </c>
      <c r="P1048" s="565"/>
      <c r="Q1048" s="565"/>
      <c r="R1048" s="565"/>
      <c r="S1048" s="565"/>
      <c r="T1048" s="565"/>
      <c r="U1048" s="565"/>
      <c r="V1048" s="565"/>
      <c r="W1048" s="565"/>
      <c r="X1048" s="330"/>
      <c r="GA1048" s="204"/>
    </row>
    <row r="1049" spans="1:183" s="215" customFormat="1" ht="86.4" customHeight="1" x14ac:dyDescent="0.35">
      <c r="A1049" s="67" t="s">
        <v>2495</v>
      </c>
      <c r="B1049" s="12" t="s">
        <v>1309</v>
      </c>
      <c r="C1049" s="14" t="s">
        <v>50</v>
      </c>
      <c r="D1049" s="20" t="s">
        <v>1781</v>
      </c>
      <c r="E1049" s="348" t="s">
        <v>1782</v>
      </c>
      <c r="F1049" s="12" t="s">
        <v>1783</v>
      </c>
      <c r="G1049" s="564">
        <v>4901.25</v>
      </c>
      <c r="H1049" s="558">
        <f>J1049+K1049+L1049+M1049+N1049</f>
        <v>4901.25</v>
      </c>
      <c r="I1049" s="559">
        <f t="shared" si="16"/>
        <v>0.49999897985207853</v>
      </c>
      <c r="J1049" s="15">
        <v>2083.02</v>
      </c>
      <c r="K1049" s="15">
        <v>367.6</v>
      </c>
      <c r="L1049" s="15">
        <v>0</v>
      </c>
      <c r="M1049" s="15">
        <v>0</v>
      </c>
      <c r="N1049" s="34">
        <v>2450.63</v>
      </c>
      <c r="O1049" s="561" t="s">
        <v>27</v>
      </c>
      <c r="P1049" s="565"/>
      <c r="Q1049" s="565"/>
      <c r="R1049" s="565"/>
      <c r="S1049" s="565"/>
      <c r="T1049" s="565"/>
      <c r="U1049" s="565"/>
      <c r="V1049" s="565"/>
      <c r="W1049" s="565"/>
      <c r="X1049" s="330"/>
      <c r="GA1049" s="204"/>
    </row>
    <row r="1050" spans="1:183" s="215" customFormat="1" ht="83.4" customHeight="1" x14ac:dyDescent="0.35">
      <c r="A1050" s="67" t="s">
        <v>2495</v>
      </c>
      <c r="B1050" s="12" t="s">
        <v>1309</v>
      </c>
      <c r="C1050" s="14" t="s">
        <v>50</v>
      </c>
      <c r="D1050" s="473" t="s">
        <v>1784</v>
      </c>
      <c r="E1050" s="566" t="s">
        <v>1785</v>
      </c>
      <c r="F1050" s="45" t="s">
        <v>1786</v>
      </c>
      <c r="G1050" s="567">
        <v>9149</v>
      </c>
      <c r="H1050" s="558">
        <f>J1050+K1050+L1050+M1050+N1050</f>
        <v>9149</v>
      </c>
      <c r="I1050" s="559">
        <f t="shared" si="16"/>
        <v>0.5</v>
      </c>
      <c r="J1050" s="434">
        <v>3888.32</v>
      </c>
      <c r="K1050" s="434">
        <v>686.18</v>
      </c>
      <c r="L1050" s="434">
        <v>0</v>
      </c>
      <c r="M1050" s="434">
        <v>0</v>
      </c>
      <c r="N1050" s="568">
        <v>4574.5</v>
      </c>
      <c r="O1050" s="561" t="s">
        <v>27</v>
      </c>
      <c r="P1050" s="565"/>
      <c r="Q1050" s="565"/>
      <c r="R1050" s="565"/>
      <c r="S1050" s="565"/>
      <c r="T1050" s="565"/>
      <c r="U1050" s="565"/>
      <c r="V1050" s="565"/>
      <c r="W1050" s="565"/>
      <c r="X1050" s="330"/>
      <c r="GA1050" s="204"/>
    </row>
    <row r="1051" spans="1:183" s="215" customFormat="1" ht="85.5" customHeight="1" x14ac:dyDescent="0.35">
      <c r="A1051" s="67" t="s">
        <v>2495</v>
      </c>
      <c r="B1051" s="12" t="s">
        <v>1309</v>
      </c>
      <c r="C1051" s="14" t="s">
        <v>50</v>
      </c>
      <c r="D1051" s="473" t="s">
        <v>1787</v>
      </c>
      <c r="E1051" s="566" t="s">
        <v>1788</v>
      </c>
      <c r="F1051" s="45" t="s">
        <v>1789</v>
      </c>
      <c r="G1051" s="567">
        <v>6731.05</v>
      </c>
      <c r="H1051" s="558">
        <f>J1051+K1051+L1051+M1051+N1051</f>
        <v>5489.4</v>
      </c>
      <c r="I1051" s="559">
        <f t="shared" si="16"/>
        <v>0.5</v>
      </c>
      <c r="J1051" s="434">
        <v>2332.9899999999998</v>
      </c>
      <c r="K1051" s="434">
        <v>411.71</v>
      </c>
      <c r="L1051" s="434">
        <v>0</v>
      </c>
      <c r="M1051" s="434">
        <v>0</v>
      </c>
      <c r="N1051" s="568">
        <v>2744.7</v>
      </c>
      <c r="O1051" s="561" t="s">
        <v>27</v>
      </c>
      <c r="P1051" s="565"/>
      <c r="Q1051" s="565"/>
      <c r="R1051" s="565"/>
      <c r="S1051" s="565"/>
      <c r="T1051" s="565"/>
      <c r="U1051" s="565"/>
      <c r="V1051" s="565"/>
      <c r="W1051" s="565"/>
      <c r="X1051" s="330"/>
      <c r="GA1051" s="204"/>
    </row>
    <row r="1052" spans="1:183" s="215" customFormat="1" ht="75.650000000000006" customHeight="1" x14ac:dyDescent="0.35">
      <c r="A1052" s="67" t="s">
        <v>2495</v>
      </c>
      <c r="B1052" s="12" t="s">
        <v>1309</v>
      </c>
      <c r="C1052" s="14" t="s">
        <v>50</v>
      </c>
      <c r="D1052" s="569" t="s">
        <v>1790</v>
      </c>
      <c r="E1052" s="570" t="s">
        <v>1791</v>
      </c>
      <c r="F1052" s="12" t="s">
        <v>1792</v>
      </c>
      <c r="G1052" s="564">
        <v>74825.75</v>
      </c>
      <c r="H1052" s="558">
        <f>J1052+K1052+L1052+M1052+N1052</f>
        <v>74368.3</v>
      </c>
      <c r="I1052" s="559">
        <f t="shared" si="16"/>
        <v>0.5</v>
      </c>
      <c r="J1052" s="15">
        <v>31606.52</v>
      </c>
      <c r="K1052" s="15">
        <v>5577.63</v>
      </c>
      <c r="L1052" s="15">
        <v>0</v>
      </c>
      <c r="M1052" s="15">
        <v>0</v>
      </c>
      <c r="N1052" s="34">
        <v>37184.15</v>
      </c>
      <c r="O1052" s="561" t="s">
        <v>27</v>
      </c>
      <c r="P1052" s="565"/>
      <c r="Q1052" s="565"/>
      <c r="R1052" s="565"/>
      <c r="S1052" s="565"/>
      <c r="T1052" s="565"/>
      <c r="U1052" s="565"/>
      <c r="V1052" s="565"/>
      <c r="W1052" s="565"/>
      <c r="X1052" s="330"/>
      <c r="GA1052" s="204"/>
    </row>
    <row r="1053" spans="1:183" s="215" customFormat="1" ht="84" customHeight="1" x14ac:dyDescent="0.35">
      <c r="A1053" s="67" t="s">
        <v>2495</v>
      </c>
      <c r="B1053" s="12" t="s">
        <v>1309</v>
      </c>
      <c r="C1053" s="14" t="s">
        <v>50</v>
      </c>
      <c r="D1053" s="20" t="s">
        <v>1793</v>
      </c>
      <c r="E1053" s="348" t="s">
        <v>1794</v>
      </c>
      <c r="F1053" s="12" t="s">
        <v>424</v>
      </c>
      <c r="G1053" s="564">
        <v>29146.1</v>
      </c>
      <c r="H1053" s="558">
        <f>J1053+K1053+L1053+M1053+N1053</f>
        <v>29146.1</v>
      </c>
      <c r="I1053" s="559">
        <f t="shared" si="16"/>
        <v>0.5</v>
      </c>
      <c r="J1053" s="15">
        <v>12387.09</v>
      </c>
      <c r="K1053" s="15">
        <v>2185.96</v>
      </c>
      <c r="L1053" s="15">
        <v>0</v>
      </c>
      <c r="M1053" s="15">
        <v>0</v>
      </c>
      <c r="N1053" s="34">
        <v>14573.05</v>
      </c>
      <c r="O1053" s="561" t="s">
        <v>27</v>
      </c>
      <c r="P1053" s="565"/>
      <c r="Q1053" s="565"/>
      <c r="R1053" s="565"/>
      <c r="S1053" s="565"/>
      <c r="T1053" s="565"/>
      <c r="U1053" s="565"/>
      <c r="V1053" s="565"/>
      <c r="W1053" s="565"/>
      <c r="X1053" s="330"/>
      <c r="GA1053" s="204"/>
    </row>
    <row r="1054" spans="1:183" s="215" customFormat="1" ht="95.15" customHeight="1" x14ac:dyDescent="0.35">
      <c r="A1054" s="67" t="s">
        <v>2495</v>
      </c>
      <c r="B1054" s="12" t="s">
        <v>1309</v>
      </c>
      <c r="C1054" s="14" t="s">
        <v>50</v>
      </c>
      <c r="D1054" s="20" t="s">
        <v>1795</v>
      </c>
      <c r="E1054" s="348" t="s">
        <v>1796</v>
      </c>
      <c r="F1054" s="12" t="s">
        <v>537</v>
      </c>
      <c r="G1054" s="564">
        <v>16272.15</v>
      </c>
      <c r="H1054" s="558">
        <f>J1054+K1054+L1054+M1054+N1054</f>
        <v>15945.4</v>
      </c>
      <c r="I1054" s="559">
        <f t="shared" si="16"/>
        <v>0.5</v>
      </c>
      <c r="J1054" s="15">
        <v>6776.79</v>
      </c>
      <c r="K1054" s="15">
        <v>1195.9100000000001</v>
      </c>
      <c r="L1054" s="15">
        <v>0</v>
      </c>
      <c r="M1054" s="15">
        <v>0</v>
      </c>
      <c r="N1054" s="34">
        <v>7972.7</v>
      </c>
      <c r="O1054" s="561" t="s">
        <v>27</v>
      </c>
      <c r="P1054" s="565"/>
      <c r="Q1054" s="565"/>
      <c r="R1054" s="565"/>
      <c r="S1054" s="565"/>
      <c r="T1054" s="565"/>
      <c r="U1054" s="565"/>
      <c r="V1054" s="565"/>
      <c r="W1054" s="565"/>
      <c r="X1054" s="330"/>
      <c r="GA1054" s="204"/>
    </row>
    <row r="1055" spans="1:183" s="215" customFormat="1" ht="84.65" customHeight="1" x14ac:dyDescent="0.35">
      <c r="A1055" s="67" t="s">
        <v>2495</v>
      </c>
      <c r="B1055" s="12" t="s">
        <v>1309</v>
      </c>
      <c r="C1055" s="14" t="s">
        <v>50</v>
      </c>
      <c r="D1055" s="20" t="s">
        <v>1797</v>
      </c>
      <c r="E1055" s="348" t="s">
        <v>1798</v>
      </c>
      <c r="F1055" s="12" t="s">
        <v>1799</v>
      </c>
      <c r="G1055" s="564">
        <v>53811.15</v>
      </c>
      <c r="H1055" s="558">
        <f>J1055+K1055+L1055+M1055+N1055</f>
        <v>25921.15</v>
      </c>
      <c r="I1055" s="559">
        <f t="shared" si="16"/>
        <v>0.50482212401841731</v>
      </c>
      <c r="J1055" s="15">
        <v>11122.73</v>
      </c>
      <c r="K1055" s="15">
        <v>1962.84</v>
      </c>
      <c r="L1055" s="15">
        <v>0</v>
      </c>
      <c r="M1055" s="15">
        <v>0</v>
      </c>
      <c r="N1055" s="34">
        <v>12835.58</v>
      </c>
      <c r="O1055" s="561" t="s">
        <v>27</v>
      </c>
      <c r="P1055" s="565"/>
      <c r="Q1055" s="565"/>
      <c r="R1055" s="565"/>
      <c r="S1055" s="565"/>
      <c r="T1055" s="565"/>
      <c r="U1055" s="565"/>
      <c r="V1055" s="565"/>
      <c r="W1055" s="565"/>
      <c r="X1055" s="330"/>
      <c r="GA1055" s="204"/>
    </row>
    <row r="1056" spans="1:183" s="215" customFormat="1" ht="70.5" customHeight="1" x14ac:dyDescent="0.35">
      <c r="A1056" s="67" t="s">
        <v>2495</v>
      </c>
      <c r="B1056" s="12" t="s">
        <v>1309</v>
      </c>
      <c r="C1056" s="14" t="s">
        <v>50</v>
      </c>
      <c r="D1056" s="20" t="s">
        <v>1800</v>
      </c>
      <c r="E1056" s="348" t="s">
        <v>1801</v>
      </c>
      <c r="F1056" s="12" t="s">
        <v>1802</v>
      </c>
      <c r="G1056" s="564">
        <v>26466.75</v>
      </c>
      <c r="H1056" s="558">
        <f>J1056+K1056+L1056+M1056+N1056</f>
        <v>26466.75</v>
      </c>
      <c r="I1056" s="559">
        <f t="shared" si="16"/>
        <v>0.49999981108371827</v>
      </c>
      <c r="J1056" s="15">
        <v>11248.36</v>
      </c>
      <c r="K1056" s="15">
        <v>1985.01</v>
      </c>
      <c r="L1056" s="15">
        <v>0</v>
      </c>
      <c r="M1056" s="15">
        <v>0</v>
      </c>
      <c r="N1056" s="34">
        <v>13233.38</v>
      </c>
      <c r="O1056" s="561" t="s">
        <v>27</v>
      </c>
      <c r="P1056" s="565"/>
      <c r="Q1056" s="565"/>
      <c r="R1056" s="565"/>
      <c r="S1056" s="565"/>
      <c r="T1056" s="565"/>
      <c r="U1056" s="565"/>
      <c r="V1056" s="565"/>
      <c r="W1056" s="565"/>
      <c r="X1056" s="330"/>
      <c r="GA1056" s="204"/>
    </row>
    <row r="1057" spans="1:183" s="215" customFormat="1" ht="81.650000000000006" customHeight="1" x14ac:dyDescent="0.35">
      <c r="A1057" s="67" t="s">
        <v>2495</v>
      </c>
      <c r="B1057" s="12" t="s">
        <v>1309</v>
      </c>
      <c r="C1057" s="14" t="s">
        <v>50</v>
      </c>
      <c r="D1057" s="20" t="s">
        <v>1803</v>
      </c>
      <c r="E1057" s="348" t="s">
        <v>1804</v>
      </c>
      <c r="F1057" s="12" t="s">
        <v>408</v>
      </c>
      <c r="G1057" s="564">
        <v>84056</v>
      </c>
      <c r="H1057" s="558">
        <f>J1057+K1057+L1057+M1057+N1057</f>
        <v>33104</v>
      </c>
      <c r="I1057" s="559">
        <f t="shared" si="16"/>
        <v>0.65151039149347512</v>
      </c>
      <c r="J1057" s="15">
        <v>18332.46</v>
      </c>
      <c r="K1057" s="15">
        <v>3235.14</v>
      </c>
      <c r="L1057" s="15">
        <v>0</v>
      </c>
      <c r="M1057" s="15">
        <v>0</v>
      </c>
      <c r="N1057" s="34">
        <v>11536.4</v>
      </c>
      <c r="O1057" s="561" t="s">
        <v>27</v>
      </c>
      <c r="P1057" s="565"/>
      <c r="Q1057" s="565"/>
      <c r="R1057" s="565"/>
      <c r="S1057" s="565"/>
      <c r="T1057" s="565"/>
      <c r="U1057" s="565"/>
      <c r="V1057" s="565"/>
      <c r="W1057" s="565"/>
      <c r="X1057" s="330"/>
      <c r="GA1057" s="204"/>
    </row>
    <row r="1058" spans="1:183" s="215" customFormat="1" ht="63.65" customHeight="1" x14ac:dyDescent="0.35">
      <c r="A1058" s="67" t="s">
        <v>2495</v>
      </c>
      <c r="B1058" s="12" t="s">
        <v>1309</v>
      </c>
      <c r="C1058" s="14" t="s">
        <v>50</v>
      </c>
      <c r="D1058" s="20" t="s">
        <v>1805</v>
      </c>
      <c r="E1058" s="348" t="s">
        <v>1806</v>
      </c>
      <c r="F1058" s="12" t="s">
        <v>1807</v>
      </c>
      <c r="G1058" s="564">
        <v>27324</v>
      </c>
      <c r="H1058" s="558">
        <f>J1058+K1058+L1058+M1058+N1058</f>
        <v>27324</v>
      </c>
      <c r="I1058" s="559">
        <f t="shared" si="16"/>
        <v>0.64999999999999991</v>
      </c>
      <c r="J1058" s="15">
        <v>15096.51</v>
      </c>
      <c r="K1058" s="15">
        <v>2664.09</v>
      </c>
      <c r="L1058" s="15">
        <v>0</v>
      </c>
      <c r="M1058" s="15">
        <v>0</v>
      </c>
      <c r="N1058" s="34">
        <v>9563.4</v>
      </c>
      <c r="O1058" s="561" t="s">
        <v>27</v>
      </c>
      <c r="P1058" s="565"/>
      <c r="Q1058" s="565"/>
      <c r="R1058" s="565"/>
      <c r="S1058" s="565"/>
      <c r="T1058" s="565"/>
      <c r="U1058" s="565"/>
      <c r="V1058" s="565"/>
      <c r="W1058" s="565"/>
      <c r="X1058" s="330"/>
      <c r="GA1058" s="204"/>
    </row>
    <row r="1059" spans="1:183" s="215" customFormat="1" ht="48.65" customHeight="1" x14ac:dyDescent="0.35">
      <c r="A1059" s="67" t="s">
        <v>2495</v>
      </c>
      <c r="B1059" s="12" t="s">
        <v>351</v>
      </c>
      <c r="C1059" s="14" t="s">
        <v>50</v>
      </c>
      <c r="D1059" s="20" t="s">
        <v>1808</v>
      </c>
      <c r="E1059" s="348" t="s">
        <v>1809</v>
      </c>
      <c r="F1059" s="12" t="s">
        <v>1152</v>
      </c>
      <c r="G1059" s="564">
        <v>84600</v>
      </c>
      <c r="H1059" s="558">
        <f>J1059+K1059+L1059+M1059+N1059</f>
        <v>84600</v>
      </c>
      <c r="I1059" s="559">
        <f t="shared" si="16"/>
        <v>0.75</v>
      </c>
      <c r="J1059" s="15">
        <v>53932.5</v>
      </c>
      <c r="K1059" s="15">
        <v>9517.5</v>
      </c>
      <c r="L1059" s="15">
        <v>0</v>
      </c>
      <c r="M1059" s="15">
        <v>0</v>
      </c>
      <c r="N1059" s="34">
        <v>21150</v>
      </c>
      <c r="O1059" s="561" t="s">
        <v>27</v>
      </c>
      <c r="P1059" s="565"/>
      <c r="Q1059" s="565"/>
      <c r="R1059" s="565"/>
      <c r="S1059" s="565"/>
      <c r="T1059" s="565"/>
      <c r="U1059" s="565"/>
      <c r="V1059" s="565"/>
      <c r="W1059" s="565"/>
      <c r="X1059" s="330"/>
      <c r="GA1059" s="204"/>
    </row>
    <row r="1060" spans="1:183" s="215" customFormat="1" ht="48.65" customHeight="1" x14ac:dyDescent="0.35">
      <c r="A1060" s="67" t="s">
        <v>2495</v>
      </c>
      <c r="B1060" s="12" t="s">
        <v>351</v>
      </c>
      <c r="C1060" s="14" t="s">
        <v>50</v>
      </c>
      <c r="D1060" s="20" t="s">
        <v>1810</v>
      </c>
      <c r="E1060" s="348" t="s">
        <v>1811</v>
      </c>
      <c r="F1060" s="12" t="s">
        <v>61</v>
      </c>
      <c r="G1060" s="564">
        <v>39942.33</v>
      </c>
      <c r="H1060" s="558">
        <f>J1060+K1060+L1060+M1060+N1060</f>
        <v>39942.33</v>
      </c>
      <c r="I1060" s="559">
        <f t="shared" si="16"/>
        <v>0.84999998748195216</v>
      </c>
      <c r="J1060" s="15">
        <v>28858.33</v>
      </c>
      <c r="K1060" s="15">
        <v>0</v>
      </c>
      <c r="L1060" s="15">
        <v>5092.6499999999996</v>
      </c>
      <c r="M1060" s="15">
        <v>0</v>
      </c>
      <c r="N1060" s="34">
        <v>5991.35</v>
      </c>
      <c r="O1060" s="561" t="s">
        <v>27</v>
      </c>
      <c r="P1060" s="565"/>
      <c r="Q1060" s="565"/>
      <c r="R1060" s="565"/>
      <c r="S1060" s="565"/>
      <c r="T1060" s="565"/>
      <c r="U1060" s="565"/>
      <c r="V1060" s="565"/>
      <c r="W1060" s="565"/>
      <c r="X1060" s="330"/>
      <c r="GA1060" s="204"/>
    </row>
    <row r="1061" spans="1:183" s="215" customFormat="1" ht="48.65" customHeight="1" x14ac:dyDescent="0.35">
      <c r="A1061" s="67" t="s">
        <v>2495</v>
      </c>
      <c r="B1061" s="12" t="s">
        <v>1812</v>
      </c>
      <c r="C1061" s="14" t="s">
        <v>1449</v>
      </c>
      <c r="D1061" s="20" t="s">
        <v>1813</v>
      </c>
      <c r="E1061" s="348" t="s">
        <v>1468</v>
      </c>
      <c r="F1061" s="12" t="s">
        <v>1814</v>
      </c>
      <c r="G1061" s="564">
        <v>42000</v>
      </c>
      <c r="H1061" s="558">
        <f>J1061+K1061+L1061+M1061+N1061</f>
        <v>42000</v>
      </c>
      <c r="I1061" s="559">
        <f t="shared" si="16"/>
        <v>1</v>
      </c>
      <c r="J1061" s="15">
        <v>35700</v>
      </c>
      <c r="K1061" s="15">
        <v>0</v>
      </c>
      <c r="L1061" s="15">
        <v>6300</v>
      </c>
      <c r="M1061" s="15">
        <v>0</v>
      </c>
      <c r="N1061" s="34">
        <v>0</v>
      </c>
      <c r="O1061" s="561" t="s">
        <v>27</v>
      </c>
      <c r="P1061" s="565"/>
      <c r="Q1061" s="565"/>
      <c r="R1061" s="565"/>
      <c r="S1061" s="565"/>
      <c r="T1061" s="565"/>
      <c r="U1061" s="565"/>
      <c r="V1061" s="565"/>
      <c r="W1061" s="565"/>
      <c r="X1061" s="330"/>
      <c r="GA1061" s="204"/>
    </row>
    <row r="1062" spans="1:183" s="215" customFormat="1" ht="63" customHeight="1" x14ac:dyDescent="0.35">
      <c r="A1062" s="67" t="s">
        <v>2495</v>
      </c>
      <c r="B1062" s="12">
        <v>10</v>
      </c>
      <c r="C1062" s="14" t="s">
        <v>1815</v>
      </c>
      <c r="D1062" s="20">
        <v>1</v>
      </c>
      <c r="E1062" s="348" t="s">
        <v>1816</v>
      </c>
      <c r="F1062" s="12" t="s">
        <v>35</v>
      </c>
      <c r="G1062" s="564">
        <v>32496.26</v>
      </c>
      <c r="H1062" s="558">
        <f>J1062+K1062+L1062+M1062+N1062</f>
        <v>32496.260000000002</v>
      </c>
      <c r="I1062" s="559">
        <f t="shared" si="16"/>
        <v>1</v>
      </c>
      <c r="J1062" s="15">
        <v>27621.79</v>
      </c>
      <c r="K1062" s="15">
        <v>0</v>
      </c>
      <c r="L1062" s="15">
        <v>4874.47</v>
      </c>
      <c r="M1062" s="15">
        <v>0</v>
      </c>
      <c r="N1062" s="34">
        <v>0</v>
      </c>
      <c r="O1062" s="561" t="s">
        <v>27</v>
      </c>
      <c r="P1062" s="565"/>
      <c r="Q1062" s="565"/>
      <c r="R1062" s="565"/>
      <c r="S1062" s="565"/>
      <c r="T1062" s="565"/>
      <c r="U1062" s="565"/>
      <c r="V1062" s="565"/>
      <c r="W1062" s="565"/>
      <c r="X1062" s="330"/>
      <c r="GA1062" s="204"/>
    </row>
    <row r="1063" spans="1:183" s="215" customFormat="1" ht="59.15" customHeight="1" x14ac:dyDescent="0.35">
      <c r="A1063" s="67" t="s">
        <v>2495</v>
      </c>
      <c r="B1063" s="12">
        <v>10</v>
      </c>
      <c r="C1063" s="14" t="s">
        <v>1815</v>
      </c>
      <c r="D1063" s="13">
        <v>1</v>
      </c>
      <c r="E1063" s="336" t="s">
        <v>1817</v>
      </c>
      <c r="F1063" s="12" t="s">
        <v>1818</v>
      </c>
      <c r="G1063" s="571">
        <v>234538.05</v>
      </c>
      <c r="H1063" s="558">
        <f>J1063+K1063+L1063+M1063+N1063</f>
        <v>234538.05</v>
      </c>
      <c r="I1063" s="559">
        <f t="shared" si="16"/>
        <v>1</v>
      </c>
      <c r="J1063" s="15">
        <v>199357.06</v>
      </c>
      <c r="K1063" s="15">
        <v>2249.5</v>
      </c>
      <c r="L1063" s="15">
        <v>32931.49</v>
      </c>
      <c r="M1063" s="15">
        <v>0</v>
      </c>
      <c r="N1063" s="34">
        <v>0</v>
      </c>
      <c r="O1063" s="561" t="s">
        <v>27</v>
      </c>
      <c r="P1063" s="565"/>
      <c r="Q1063" s="565"/>
      <c r="R1063" s="565"/>
      <c r="S1063" s="565"/>
      <c r="T1063" s="565"/>
      <c r="U1063" s="565"/>
      <c r="V1063" s="565"/>
      <c r="W1063" s="565"/>
      <c r="X1063" s="330"/>
      <c r="GA1063" s="204"/>
    </row>
    <row r="1064" spans="1:183" s="215" customFormat="1" ht="59.15" customHeight="1" x14ac:dyDescent="0.35">
      <c r="A1064" s="67" t="s">
        <v>2495</v>
      </c>
      <c r="B1064" s="473" t="s">
        <v>176</v>
      </c>
      <c r="C1064" s="91" t="s">
        <v>177</v>
      </c>
      <c r="D1064" s="473" t="s">
        <v>1819</v>
      </c>
      <c r="E1064" s="566" t="s">
        <v>1820</v>
      </c>
      <c r="F1064" s="45" t="s">
        <v>1821</v>
      </c>
      <c r="G1064" s="567">
        <v>55969.72</v>
      </c>
      <c r="H1064" s="558">
        <f>J1064+K1064+L1064+M1064+N1064</f>
        <v>55245.36</v>
      </c>
      <c r="I1064" s="559">
        <f t="shared" si="16"/>
        <v>0.84999952937224044</v>
      </c>
      <c r="J1064" s="434">
        <v>39914.75</v>
      </c>
      <c r="K1064" s="434">
        <v>7043.78</v>
      </c>
      <c r="L1064" s="434">
        <v>0</v>
      </c>
      <c r="M1064" s="434">
        <v>0</v>
      </c>
      <c r="N1064" s="568">
        <v>8286.83</v>
      </c>
      <c r="O1064" s="561" t="s">
        <v>27</v>
      </c>
      <c r="P1064" s="572"/>
      <c r="Q1064" s="572"/>
      <c r="R1064" s="572"/>
      <c r="S1064" s="572"/>
      <c r="T1064" s="572"/>
      <c r="U1064" s="572"/>
      <c r="V1064" s="572"/>
      <c r="W1064" s="572"/>
      <c r="X1064" s="562"/>
      <c r="GA1064" s="204"/>
    </row>
    <row r="1065" spans="1:183" s="215" customFormat="1" ht="90.65" customHeight="1" x14ac:dyDescent="0.35">
      <c r="A1065" s="67" t="s">
        <v>2495</v>
      </c>
      <c r="B1065" s="12" t="s">
        <v>351</v>
      </c>
      <c r="C1065" s="14" t="s">
        <v>50</v>
      </c>
      <c r="D1065" s="394"/>
      <c r="E1065" s="348" t="s">
        <v>1822</v>
      </c>
      <c r="F1065" s="12" t="s">
        <v>1823</v>
      </c>
      <c r="G1065" s="564">
        <v>98326.49</v>
      </c>
      <c r="H1065" s="558">
        <f>J1065+K1065+L1065+M1065+N1065</f>
        <v>92550.94</v>
      </c>
      <c r="I1065" s="559">
        <f t="shared" si="16"/>
        <v>0.74582808127070344</v>
      </c>
      <c r="J1065" s="15">
        <v>58673.02</v>
      </c>
      <c r="K1065" s="15">
        <v>8131.78</v>
      </c>
      <c r="L1065" s="15">
        <v>2222.29</v>
      </c>
      <c r="M1065" s="15">
        <v>0</v>
      </c>
      <c r="N1065" s="34">
        <v>23523.85</v>
      </c>
      <c r="O1065" s="561" t="s">
        <v>27</v>
      </c>
      <c r="P1065" s="565"/>
      <c r="Q1065" s="565"/>
      <c r="R1065" s="565"/>
      <c r="S1065" s="565"/>
      <c r="T1065" s="565"/>
      <c r="U1065" s="565"/>
      <c r="V1065" s="565"/>
      <c r="W1065" s="565"/>
      <c r="X1065" s="330"/>
      <c r="GA1065" s="204"/>
    </row>
    <row r="1066" spans="1:183" s="215" customFormat="1" ht="83.4" customHeight="1" x14ac:dyDescent="0.35">
      <c r="A1066" s="67" t="s">
        <v>2495</v>
      </c>
      <c r="B1066" s="12" t="s">
        <v>351</v>
      </c>
      <c r="C1066" s="14" t="s">
        <v>50</v>
      </c>
      <c r="D1066" s="394"/>
      <c r="E1066" s="348" t="s">
        <v>1824</v>
      </c>
      <c r="F1066" s="12" t="s">
        <v>1825</v>
      </c>
      <c r="G1066" s="564">
        <v>121771.78</v>
      </c>
      <c r="H1066" s="558">
        <f>J1066+K1066+L1066+M1066+N1066</f>
        <v>119957.26999999999</v>
      </c>
      <c r="I1066" s="559">
        <f t="shared" si="16"/>
        <v>0.74425209910162182</v>
      </c>
      <c r="J1066" s="15">
        <v>75886.679999999993</v>
      </c>
      <c r="K1066" s="15">
        <v>0</v>
      </c>
      <c r="L1066" s="15">
        <v>13391.77</v>
      </c>
      <c r="M1066" s="15">
        <v>0</v>
      </c>
      <c r="N1066" s="34">
        <v>30678.82</v>
      </c>
      <c r="O1066" s="561" t="s">
        <v>27</v>
      </c>
      <c r="P1066" s="565"/>
      <c r="Q1066" s="565"/>
      <c r="R1066" s="565"/>
      <c r="S1066" s="565"/>
      <c r="T1066" s="565"/>
      <c r="U1066" s="565"/>
      <c r="V1066" s="565"/>
      <c r="W1066" s="565"/>
      <c r="X1066" s="330"/>
      <c r="GA1066" s="204"/>
    </row>
    <row r="1067" spans="1:183" s="215" customFormat="1" ht="62.4" customHeight="1" x14ac:dyDescent="0.35">
      <c r="A1067" s="67" t="s">
        <v>2495</v>
      </c>
      <c r="B1067" s="12" t="s">
        <v>351</v>
      </c>
      <c r="C1067" s="14" t="s">
        <v>50</v>
      </c>
      <c r="D1067" s="394"/>
      <c r="E1067" s="348" t="s">
        <v>1281</v>
      </c>
      <c r="F1067" s="12" t="s">
        <v>1826</v>
      </c>
      <c r="G1067" s="564">
        <v>60313.73</v>
      </c>
      <c r="H1067" s="558">
        <f>J1067+K1067+L1067+M1067+N1067</f>
        <v>59634.520000000004</v>
      </c>
      <c r="I1067" s="559">
        <f t="shared" si="16"/>
        <v>0.71196062280705874</v>
      </c>
      <c r="J1067" s="15">
        <v>36088.81</v>
      </c>
      <c r="K1067" s="15">
        <v>6368.62</v>
      </c>
      <c r="L1067" s="15">
        <v>0</v>
      </c>
      <c r="M1067" s="15">
        <v>0</v>
      </c>
      <c r="N1067" s="34">
        <v>17177.09</v>
      </c>
      <c r="O1067" s="561" t="s">
        <v>27</v>
      </c>
      <c r="P1067" s="565"/>
      <c r="Q1067" s="565"/>
      <c r="R1067" s="565"/>
      <c r="S1067" s="565"/>
      <c r="T1067" s="565"/>
      <c r="U1067" s="565"/>
      <c r="V1067" s="565"/>
      <c r="W1067" s="565"/>
      <c r="X1067" s="330"/>
      <c r="GA1067" s="204"/>
    </row>
    <row r="1068" spans="1:183" s="215" customFormat="1" ht="84.9" customHeight="1" x14ac:dyDescent="0.35">
      <c r="A1068" s="67" t="s">
        <v>2495</v>
      </c>
      <c r="B1068" s="12" t="s">
        <v>351</v>
      </c>
      <c r="C1068" s="14" t="s">
        <v>50</v>
      </c>
      <c r="D1068" s="394"/>
      <c r="E1068" s="348" t="s">
        <v>1827</v>
      </c>
      <c r="F1068" s="12" t="s">
        <v>1828</v>
      </c>
      <c r="G1068" s="564">
        <v>120723.96</v>
      </c>
      <c r="H1068" s="558">
        <f>J1068+K1068+L1068+M1068+N1068</f>
        <v>111621.53</v>
      </c>
      <c r="I1068" s="559">
        <f t="shared" si="16"/>
        <v>0.75000002239711272</v>
      </c>
      <c r="J1068" s="15">
        <v>71158.720000000001</v>
      </c>
      <c r="K1068" s="15">
        <v>0</v>
      </c>
      <c r="L1068" s="15">
        <v>12557.43</v>
      </c>
      <c r="M1068" s="15">
        <v>0</v>
      </c>
      <c r="N1068" s="34">
        <v>27905.38</v>
      </c>
      <c r="O1068" s="561" t="s">
        <v>27</v>
      </c>
      <c r="P1068" s="565"/>
      <c r="Q1068" s="565"/>
      <c r="R1068" s="565"/>
      <c r="S1068" s="565"/>
      <c r="T1068" s="565"/>
      <c r="U1068" s="565"/>
      <c r="V1068" s="565"/>
      <c r="W1068" s="565"/>
      <c r="X1068" s="330"/>
      <c r="GA1068" s="204"/>
    </row>
    <row r="1069" spans="1:183" s="215" customFormat="1" ht="78.900000000000006" customHeight="1" x14ac:dyDescent="0.35">
      <c r="A1069" s="67" t="s">
        <v>2495</v>
      </c>
      <c r="B1069" s="12" t="s">
        <v>351</v>
      </c>
      <c r="C1069" s="14" t="s">
        <v>50</v>
      </c>
      <c r="D1069" s="394"/>
      <c r="E1069" s="348" t="s">
        <v>1829</v>
      </c>
      <c r="F1069" s="12" t="s">
        <v>1830</v>
      </c>
      <c r="G1069" s="564">
        <v>115447.35</v>
      </c>
      <c r="H1069" s="558">
        <f>J1069+K1069+L1069+M1069+N1069</f>
        <v>112147.35</v>
      </c>
      <c r="I1069" s="559">
        <f t="shared" si="16"/>
        <v>0.83202269157496811</v>
      </c>
      <c r="J1069" s="15">
        <v>79312.759999999995</v>
      </c>
      <c r="K1069" s="15">
        <v>13996.38</v>
      </c>
      <c r="L1069" s="15">
        <v>0</v>
      </c>
      <c r="M1069" s="15">
        <v>0</v>
      </c>
      <c r="N1069" s="34">
        <v>18838.21</v>
      </c>
      <c r="O1069" s="561" t="s">
        <v>27</v>
      </c>
      <c r="P1069" s="565"/>
      <c r="Q1069" s="565"/>
      <c r="R1069" s="565"/>
      <c r="S1069" s="565"/>
      <c r="T1069" s="565"/>
      <c r="U1069" s="565"/>
      <c r="V1069" s="565"/>
      <c r="W1069" s="565"/>
      <c r="X1069" s="330"/>
      <c r="GA1069" s="204"/>
    </row>
    <row r="1070" spans="1:183" s="215" customFormat="1" ht="63.65" customHeight="1" x14ac:dyDescent="0.35">
      <c r="A1070" s="67" t="s">
        <v>2495</v>
      </c>
      <c r="B1070" s="12" t="s">
        <v>351</v>
      </c>
      <c r="C1070" s="14" t="s">
        <v>50</v>
      </c>
      <c r="D1070" s="394"/>
      <c r="E1070" s="348" t="s">
        <v>1831</v>
      </c>
      <c r="F1070" s="12" t="s">
        <v>1047</v>
      </c>
      <c r="G1070" s="564">
        <v>143398</v>
      </c>
      <c r="H1070" s="558">
        <f>J1070+K1070+L1070+M1070+N1070</f>
        <v>135274.79999999999</v>
      </c>
      <c r="I1070" s="559">
        <f t="shared" si="16"/>
        <v>0.75</v>
      </c>
      <c r="J1070" s="15">
        <v>86237.68</v>
      </c>
      <c r="K1070" s="15">
        <v>0</v>
      </c>
      <c r="L1070" s="15">
        <v>15218.42</v>
      </c>
      <c r="M1070" s="15">
        <v>0</v>
      </c>
      <c r="N1070" s="34">
        <v>33818.699999999997</v>
      </c>
      <c r="O1070" s="561" t="s">
        <v>27</v>
      </c>
      <c r="P1070" s="565"/>
      <c r="Q1070" s="565"/>
      <c r="R1070" s="565"/>
      <c r="S1070" s="565"/>
      <c r="T1070" s="565"/>
      <c r="U1070" s="565"/>
      <c r="V1070" s="565"/>
      <c r="W1070" s="565"/>
      <c r="X1070" s="330"/>
      <c r="GA1070" s="204"/>
    </row>
    <row r="1071" spans="1:183" s="215" customFormat="1" ht="58.5" customHeight="1" x14ac:dyDescent="0.35">
      <c r="A1071" s="67" t="s">
        <v>2495</v>
      </c>
      <c r="B1071" s="12" t="s">
        <v>351</v>
      </c>
      <c r="C1071" s="14" t="s">
        <v>50</v>
      </c>
      <c r="D1071" s="394"/>
      <c r="E1071" s="348" t="s">
        <v>1832</v>
      </c>
      <c r="F1071" s="12" t="s">
        <v>1833</v>
      </c>
      <c r="G1071" s="564">
        <v>5516</v>
      </c>
      <c r="H1071" s="558">
        <f>J1071+K1071+L1071+M1071+N1071</f>
        <v>5171.25</v>
      </c>
      <c r="I1071" s="559">
        <f t="shared" si="16"/>
        <v>0.64999951655789223</v>
      </c>
      <c r="J1071" s="15">
        <v>2857.11</v>
      </c>
      <c r="K1071" s="15">
        <v>0</v>
      </c>
      <c r="L1071" s="15">
        <v>504.2</v>
      </c>
      <c r="M1071" s="15">
        <v>0</v>
      </c>
      <c r="N1071" s="34">
        <v>1809.94</v>
      </c>
      <c r="O1071" s="561" t="s">
        <v>27</v>
      </c>
      <c r="P1071" s="565"/>
      <c r="Q1071" s="565"/>
      <c r="R1071" s="565"/>
      <c r="S1071" s="565"/>
      <c r="T1071" s="565"/>
      <c r="U1071" s="565"/>
      <c r="V1071" s="565"/>
      <c r="W1071" s="565"/>
      <c r="X1071" s="330"/>
      <c r="GA1071" s="204"/>
    </row>
    <row r="1072" spans="1:183" s="215" customFormat="1" ht="78.650000000000006" customHeight="1" x14ac:dyDescent="0.35">
      <c r="A1072" s="67" t="s">
        <v>2495</v>
      </c>
      <c r="B1072" s="12" t="s">
        <v>1719</v>
      </c>
      <c r="C1072" s="14" t="s">
        <v>1423</v>
      </c>
      <c r="D1072" s="394"/>
      <c r="E1072" s="348" t="s">
        <v>1834</v>
      </c>
      <c r="F1072" s="12" t="s">
        <v>1835</v>
      </c>
      <c r="G1072" s="564">
        <v>29276.799999999999</v>
      </c>
      <c r="H1072" s="558">
        <f>J1072+K1072+L1072+M1072+N1072</f>
        <v>29276.799999999999</v>
      </c>
      <c r="I1072" s="559">
        <f t="shared" si="16"/>
        <v>0.5</v>
      </c>
      <c r="J1072" s="15">
        <v>12442.64</v>
      </c>
      <c r="K1072" s="15">
        <v>0</v>
      </c>
      <c r="L1072" s="15">
        <v>2195.7600000000002</v>
      </c>
      <c r="M1072" s="15">
        <v>0</v>
      </c>
      <c r="N1072" s="34">
        <v>14638.4</v>
      </c>
      <c r="O1072" s="561" t="s">
        <v>27</v>
      </c>
      <c r="P1072" s="565"/>
      <c r="Q1072" s="565"/>
      <c r="R1072" s="565"/>
      <c r="S1072" s="565"/>
      <c r="T1072" s="565"/>
      <c r="U1072" s="565"/>
      <c r="V1072" s="565"/>
      <c r="W1072" s="565"/>
      <c r="X1072" s="330"/>
      <c r="GA1072" s="204"/>
    </row>
    <row r="1073" spans="1:183" s="215" customFormat="1" ht="88.5" customHeight="1" x14ac:dyDescent="0.35">
      <c r="A1073" s="67" t="s">
        <v>2495</v>
      </c>
      <c r="B1073" s="12" t="s">
        <v>1719</v>
      </c>
      <c r="C1073" s="14" t="s">
        <v>1423</v>
      </c>
      <c r="D1073" s="394"/>
      <c r="E1073" s="348" t="s">
        <v>1836</v>
      </c>
      <c r="F1073" s="12" t="s">
        <v>1837</v>
      </c>
      <c r="G1073" s="564">
        <v>67500</v>
      </c>
      <c r="H1073" s="558">
        <f>J1073+K1073+L1073+M1073+N1073</f>
        <v>3400</v>
      </c>
      <c r="I1073" s="559">
        <f t="shared" si="16"/>
        <v>1</v>
      </c>
      <c r="J1073" s="15">
        <v>2890</v>
      </c>
      <c r="K1073" s="15">
        <v>0</v>
      </c>
      <c r="L1073" s="15">
        <v>510</v>
      </c>
      <c r="M1073" s="15">
        <v>0</v>
      </c>
      <c r="N1073" s="34">
        <v>0</v>
      </c>
      <c r="O1073" s="561" t="s">
        <v>27</v>
      </c>
      <c r="P1073" s="565"/>
      <c r="Q1073" s="565"/>
      <c r="R1073" s="565"/>
      <c r="S1073" s="565"/>
      <c r="T1073" s="565"/>
      <c r="U1073" s="565"/>
      <c r="V1073" s="565"/>
      <c r="W1073" s="565"/>
      <c r="X1073" s="330"/>
      <c r="GA1073" s="204"/>
    </row>
    <row r="1074" spans="1:183" s="215" customFormat="1" ht="106.5" customHeight="1" x14ac:dyDescent="0.35">
      <c r="A1074" s="67" t="s">
        <v>2495</v>
      </c>
      <c r="B1074" s="12" t="s">
        <v>1719</v>
      </c>
      <c r="C1074" s="14" t="s">
        <v>1423</v>
      </c>
      <c r="D1074" s="394"/>
      <c r="E1074" s="348" t="s">
        <v>1838</v>
      </c>
      <c r="F1074" s="12" t="s">
        <v>544</v>
      </c>
      <c r="G1074" s="564">
        <v>81982.149999999994</v>
      </c>
      <c r="H1074" s="558">
        <f>J1074+K1074+L1074+M1074+N1074</f>
        <v>81982.149999999994</v>
      </c>
      <c r="I1074" s="559">
        <f t="shared" si="16"/>
        <v>0.5126154900792429</v>
      </c>
      <c r="J1074" s="15">
        <v>35721.519999999997</v>
      </c>
      <c r="K1074" s="15">
        <v>0</v>
      </c>
      <c r="L1074" s="15">
        <v>6303.8</v>
      </c>
      <c r="M1074" s="15">
        <v>0</v>
      </c>
      <c r="N1074" s="34">
        <v>39956.83</v>
      </c>
      <c r="O1074" s="561" t="s">
        <v>27</v>
      </c>
      <c r="P1074" s="565"/>
      <c r="Q1074" s="565"/>
      <c r="R1074" s="565"/>
      <c r="S1074" s="565"/>
      <c r="T1074" s="565"/>
      <c r="U1074" s="565"/>
      <c r="V1074" s="565"/>
      <c r="W1074" s="565"/>
      <c r="X1074" s="330"/>
      <c r="GA1074" s="204"/>
    </row>
    <row r="1075" spans="1:183" s="215" customFormat="1" ht="99.9" customHeight="1" x14ac:dyDescent="0.35">
      <c r="A1075" s="67" t="s">
        <v>2495</v>
      </c>
      <c r="B1075" s="12" t="s">
        <v>1719</v>
      </c>
      <c r="C1075" s="14" t="s">
        <v>1423</v>
      </c>
      <c r="D1075" s="394"/>
      <c r="E1075" s="348" t="s">
        <v>1839</v>
      </c>
      <c r="F1075" s="12" t="s">
        <v>441</v>
      </c>
      <c r="G1075" s="564">
        <v>28557.95</v>
      </c>
      <c r="H1075" s="558">
        <f>J1075+K1075+L1075+M1075+N1075</f>
        <v>28557.940000000002</v>
      </c>
      <c r="I1075" s="559">
        <f t="shared" si="16"/>
        <v>0.5</v>
      </c>
      <c r="J1075" s="15">
        <v>12137.12</v>
      </c>
      <c r="K1075" s="15">
        <v>0</v>
      </c>
      <c r="L1075" s="15">
        <v>2141.85</v>
      </c>
      <c r="M1075" s="15">
        <v>0</v>
      </c>
      <c r="N1075" s="34">
        <v>14278.97</v>
      </c>
      <c r="O1075" s="561" t="s">
        <v>27</v>
      </c>
      <c r="P1075" s="565"/>
      <c r="Q1075" s="565"/>
      <c r="R1075" s="565"/>
      <c r="S1075" s="565"/>
      <c r="T1075" s="565"/>
      <c r="U1075" s="565"/>
      <c r="V1075" s="565"/>
      <c r="W1075" s="565"/>
      <c r="X1075" s="330"/>
      <c r="GA1075" s="204"/>
    </row>
    <row r="1076" spans="1:183" s="215" customFormat="1" ht="82.5" customHeight="1" x14ac:dyDescent="0.35">
      <c r="A1076" s="67" t="s">
        <v>2495</v>
      </c>
      <c r="B1076" s="12" t="s">
        <v>1486</v>
      </c>
      <c r="C1076" s="14" t="s">
        <v>1487</v>
      </c>
      <c r="D1076" s="394"/>
      <c r="E1076" s="348" t="s">
        <v>1840</v>
      </c>
      <c r="F1076" s="12" t="s">
        <v>1841</v>
      </c>
      <c r="G1076" s="564">
        <v>12000</v>
      </c>
      <c r="H1076" s="558">
        <f>J1076+K1076+L1076+M1076+N1076</f>
        <v>12000</v>
      </c>
      <c r="I1076" s="559">
        <f t="shared" si="16"/>
        <v>1</v>
      </c>
      <c r="J1076" s="15">
        <v>10200</v>
      </c>
      <c r="K1076" s="15">
        <v>1800</v>
      </c>
      <c r="L1076" s="15">
        <v>0</v>
      </c>
      <c r="M1076" s="15">
        <v>0</v>
      </c>
      <c r="N1076" s="34">
        <v>0</v>
      </c>
      <c r="O1076" s="561" t="s">
        <v>27</v>
      </c>
      <c r="P1076" s="565"/>
      <c r="Q1076" s="565"/>
      <c r="R1076" s="565"/>
      <c r="S1076" s="565"/>
      <c r="T1076" s="565"/>
      <c r="U1076" s="565"/>
      <c r="V1076" s="565"/>
      <c r="W1076" s="565"/>
      <c r="X1076" s="330"/>
      <c r="GA1076" s="204"/>
    </row>
    <row r="1077" spans="1:183" s="215" customFormat="1" ht="69.650000000000006" customHeight="1" x14ac:dyDescent="0.35">
      <c r="A1077" s="67" t="s">
        <v>2495</v>
      </c>
      <c r="B1077" s="12">
        <v>11</v>
      </c>
      <c r="C1077" s="14" t="s">
        <v>1842</v>
      </c>
      <c r="D1077" s="394"/>
      <c r="E1077" s="348" t="s">
        <v>1843</v>
      </c>
      <c r="F1077" s="51" t="s">
        <v>1818</v>
      </c>
      <c r="G1077" s="564">
        <v>160313.14000000001</v>
      </c>
      <c r="H1077" s="363">
        <f>J1077+K1077+L1077+M1077+N1077</f>
        <v>160313.34</v>
      </c>
      <c r="I1077" s="364">
        <f t="shared" ref="I1077:I1143" si="17">(J1077+K1077+L1077+M1077)/H1077</f>
        <v>1</v>
      </c>
      <c r="J1077" s="15">
        <v>136266.15</v>
      </c>
      <c r="K1077" s="15">
        <v>0</v>
      </c>
      <c r="L1077" s="15">
        <v>24047.19</v>
      </c>
      <c r="M1077" s="15">
        <v>0</v>
      </c>
      <c r="N1077" s="34">
        <v>0</v>
      </c>
      <c r="O1077" s="27" t="s">
        <v>27</v>
      </c>
      <c r="P1077" s="565"/>
      <c r="Q1077" s="565"/>
      <c r="R1077" s="565"/>
      <c r="S1077" s="565"/>
      <c r="T1077" s="565"/>
      <c r="U1077" s="565"/>
      <c r="V1077" s="565"/>
      <c r="W1077" s="565"/>
      <c r="X1077" s="330"/>
      <c r="GA1077" s="204"/>
    </row>
    <row r="1078" spans="1:183" s="215" customFormat="1" ht="81.650000000000006" customHeight="1" x14ac:dyDescent="0.35">
      <c r="A1078" s="67" t="s">
        <v>2495</v>
      </c>
      <c r="B1078" s="12" t="s">
        <v>351</v>
      </c>
      <c r="C1078" s="14" t="s">
        <v>50</v>
      </c>
      <c r="D1078" s="575" t="s">
        <v>1844</v>
      </c>
      <c r="E1078" s="576" t="s">
        <v>1845</v>
      </c>
      <c r="F1078" s="577" t="s">
        <v>522</v>
      </c>
      <c r="G1078" s="564">
        <v>229641.2</v>
      </c>
      <c r="H1078" s="363">
        <f>J1078+K1078+L1078+M1078+N1078</f>
        <v>229641.2</v>
      </c>
      <c r="I1078" s="364">
        <f t="shared" si="17"/>
        <v>0.6196649381731153</v>
      </c>
      <c r="J1078" s="15">
        <v>120955.51</v>
      </c>
      <c r="K1078" s="15">
        <v>21345.09</v>
      </c>
      <c r="L1078" s="15">
        <v>0</v>
      </c>
      <c r="M1078" s="15">
        <v>0</v>
      </c>
      <c r="N1078" s="34">
        <v>87340.6</v>
      </c>
      <c r="O1078" s="27" t="s">
        <v>27</v>
      </c>
      <c r="P1078" s="574"/>
      <c r="Q1078" s="574"/>
      <c r="R1078" s="574"/>
      <c r="S1078" s="574"/>
      <c r="T1078" s="574"/>
      <c r="U1078" s="574"/>
      <c r="V1078" s="574"/>
      <c r="W1078" s="574"/>
      <c r="X1078" s="574"/>
      <c r="GA1078" s="204"/>
    </row>
    <row r="1079" spans="1:183" s="215" customFormat="1" ht="48.65" customHeight="1" x14ac:dyDescent="0.35">
      <c r="A1079" s="67" t="s">
        <v>2495</v>
      </c>
      <c r="B1079" s="12" t="s">
        <v>351</v>
      </c>
      <c r="C1079" s="14" t="s">
        <v>50</v>
      </c>
      <c r="D1079" s="575" t="s">
        <v>1846</v>
      </c>
      <c r="E1079" s="576" t="s">
        <v>1847</v>
      </c>
      <c r="F1079" s="577" t="s">
        <v>1848</v>
      </c>
      <c r="G1079" s="564">
        <v>182074.83</v>
      </c>
      <c r="H1079" s="363">
        <f>J1079+K1079+L1079+M1079+N1079</f>
        <v>164787.33000000002</v>
      </c>
      <c r="I1079" s="364">
        <f t="shared" si="17"/>
        <v>0.75000001517106918</v>
      </c>
      <c r="J1079" s="15">
        <v>105051.92</v>
      </c>
      <c r="K1079" s="15">
        <v>0</v>
      </c>
      <c r="L1079" s="15">
        <v>18538.580000000002</v>
      </c>
      <c r="M1079" s="15">
        <v>0</v>
      </c>
      <c r="N1079" s="34">
        <v>41196.83</v>
      </c>
      <c r="O1079" s="27" t="s">
        <v>27</v>
      </c>
      <c r="P1079" s="574"/>
      <c r="Q1079" s="574"/>
      <c r="R1079" s="574"/>
      <c r="S1079" s="574"/>
      <c r="T1079" s="574"/>
      <c r="U1079" s="574"/>
      <c r="V1079" s="574"/>
      <c r="W1079" s="574"/>
      <c r="X1079" s="574"/>
      <c r="GA1079" s="204"/>
    </row>
    <row r="1080" spans="1:183" s="215" customFormat="1" ht="101.15" customHeight="1" x14ac:dyDescent="0.35">
      <c r="A1080" s="67" t="s">
        <v>2495</v>
      </c>
      <c r="B1080" s="12" t="s">
        <v>351</v>
      </c>
      <c r="C1080" s="14" t="s">
        <v>50</v>
      </c>
      <c r="D1080" s="575" t="s">
        <v>1849</v>
      </c>
      <c r="E1080" s="576" t="s">
        <v>1850</v>
      </c>
      <c r="F1080" s="577" t="s">
        <v>1851</v>
      </c>
      <c r="G1080" s="571">
        <v>319883</v>
      </c>
      <c r="H1080" s="264">
        <f>J1080+K1080+L1080+M1080+N1080</f>
        <v>273023</v>
      </c>
      <c r="I1080" s="265">
        <f t="shared" si="17"/>
        <v>0.85000018313475423</v>
      </c>
      <c r="J1080" s="15">
        <v>197259.16</v>
      </c>
      <c r="K1080" s="15">
        <v>9534.06</v>
      </c>
      <c r="L1080" s="15">
        <v>25276.38</v>
      </c>
      <c r="M1080" s="15">
        <v>0</v>
      </c>
      <c r="N1080" s="34">
        <v>40953.4</v>
      </c>
      <c r="O1080" s="27" t="s">
        <v>27</v>
      </c>
      <c r="P1080" s="574"/>
      <c r="Q1080" s="574"/>
      <c r="R1080" s="574"/>
      <c r="S1080" s="574"/>
      <c r="T1080" s="574"/>
      <c r="U1080" s="574"/>
      <c r="V1080" s="574"/>
      <c r="W1080" s="574"/>
      <c r="X1080" s="574"/>
      <c r="GA1080" s="204"/>
    </row>
    <row r="1081" spans="1:183" s="215" customFormat="1" ht="95.15" customHeight="1" x14ac:dyDescent="0.35">
      <c r="A1081" s="67" t="s">
        <v>2495</v>
      </c>
      <c r="B1081" s="12" t="s">
        <v>1413</v>
      </c>
      <c r="C1081" s="14" t="s">
        <v>1414</v>
      </c>
      <c r="D1081" s="575" t="s">
        <v>1852</v>
      </c>
      <c r="E1081" s="576" t="s">
        <v>1853</v>
      </c>
      <c r="F1081" s="577" t="s">
        <v>1854</v>
      </c>
      <c r="G1081" s="564">
        <v>200000</v>
      </c>
      <c r="H1081" s="363">
        <f>J1081+K1081+L1081+M1081+N1081</f>
        <v>200000</v>
      </c>
      <c r="I1081" s="364">
        <f t="shared" si="17"/>
        <v>0.8</v>
      </c>
      <c r="J1081" s="15">
        <v>136000</v>
      </c>
      <c r="K1081" s="15">
        <v>24000</v>
      </c>
      <c r="L1081" s="15">
        <v>0</v>
      </c>
      <c r="M1081" s="15">
        <v>0</v>
      </c>
      <c r="N1081" s="34">
        <v>40000</v>
      </c>
      <c r="O1081" s="27" t="s">
        <v>27</v>
      </c>
      <c r="P1081" s="574"/>
      <c r="Q1081" s="574"/>
      <c r="R1081" s="574"/>
      <c r="S1081" s="574"/>
      <c r="T1081" s="574"/>
      <c r="U1081" s="574"/>
      <c r="V1081" s="574"/>
      <c r="W1081" s="574"/>
      <c r="X1081" s="574"/>
      <c r="GA1081" s="204"/>
    </row>
    <row r="1082" spans="1:183" s="215" customFormat="1" ht="107.15" customHeight="1" x14ac:dyDescent="0.35">
      <c r="A1082" s="67" t="s">
        <v>2495</v>
      </c>
      <c r="B1082" s="21" t="s">
        <v>1621</v>
      </c>
      <c r="C1082" s="14" t="s">
        <v>1626</v>
      </c>
      <c r="D1082" s="575" t="s">
        <v>1855</v>
      </c>
      <c r="E1082" s="576" t="s">
        <v>1856</v>
      </c>
      <c r="F1082" s="577" t="s">
        <v>1646</v>
      </c>
      <c r="G1082" s="578">
        <v>177122.03</v>
      </c>
      <c r="H1082" s="363">
        <f>J1082+K1082+L1082+M1082+N1082</f>
        <v>167493.76000000001</v>
      </c>
      <c r="I1082" s="364">
        <f t="shared" si="17"/>
        <v>0.99999982088884987</v>
      </c>
      <c r="J1082" s="26">
        <v>142369.67000000001</v>
      </c>
      <c r="K1082" s="26">
        <v>25124.06</v>
      </c>
      <c r="L1082" s="26">
        <v>0</v>
      </c>
      <c r="M1082" s="26">
        <v>0</v>
      </c>
      <c r="N1082" s="32">
        <v>0.03</v>
      </c>
      <c r="O1082" s="27" t="s">
        <v>27</v>
      </c>
      <c r="P1082" s="574"/>
      <c r="Q1082" s="574"/>
      <c r="R1082" s="574"/>
      <c r="S1082" s="574"/>
      <c r="T1082" s="574"/>
      <c r="U1082" s="574"/>
      <c r="V1082" s="574"/>
      <c r="W1082" s="574"/>
      <c r="X1082" s="574"/>
      <c r="GA1082" s="204"/>
    </row>
    <row r="1083" spans="1:183" s="215" customFormat="1" ht="120" customHeight="1" x14ac:dyDescent="0.35">
      <c r="A1083" s="67" t="s">
        <v>2495</v>
      </c>
      <c r="B1083" s="21" t="s">
        <v>1632</v>
      </c>
      <c r="C1083" s="14" t="s">
        <v>1633</v>
      </c>
      <c r="D1083" s="575" t="s">
        <v>1857</v>
      </c>
      <c r="E1083" s="576" t="s">
        <v>1858</v>
      </c>
      <c r="F1083" s="577" t="s">
        <v>1859</v>
      </c>
      <c r="G1083" s="578">
        <v>174871.22</v>
      </c>
      <c r="H1083" s="363">
        <f>J1083+K1083+L1083+M1083+N1083</f>
        <v>174871.19999999998</v>
      </c>
      <c r="I1083" s="364">
        <f t="shared" si="17"/>
        <v>1</v>
      </c>
      <c r="J1083" s="26">
        <v>148640.51999999999</v>
      </c>
      <c r="K1083" s="26">
        <v>26230.68</v>
      </c>
      <c r="L1083" s="26">
        <v>0</v>
      </c>
      <c r="M1083" s="26">
        <v>0</v>
      </c>
      <c r="N1083" s="32">
        <v>0</v>
      </c>
      <c r="O1083" s="27" t="s">
        <v>27</v>
      </c>
      <c r="P1083" s="574"/>
      <c r="Q1083" s="574"/>
      <c r="R1083" s="574"/>
      <c r="S1083" s="574"/>
      <c r="T1083" s="574"/>
      <c r="U1083" s="574"/>
      <c r="V1083" s="574"/>
      <c r="W1083" s="574"/>
      <c r="X1083" s="574"/>
      <c r="GA1083" s="204"/>
    </row>
    <row r="1084" spans="1:183" s="215" customFormat="1" ht="94.5" customHeight="1" x14ac:dyDescent="0.35">
      <c r="A1084" s="67" t="s">
        <v>2495</v>
      </c>
      <c r="B1084" s="21" t="s">
        <v>176</v>
      </c>
      <c r="C1084" s="287" t="s">
        <v>177</v>
      </c>
      <c r="D1084" s="575" t="s">
        <v>1860</v>
      </c>
      <c r="E1084" s="576" t="s">
        <v>1861</v>
      </c>
      <c r="F1084" s="577" t="s">
        <v>1862</v>
      </c>
      <c r="G1084" s="564">
        <v>197775.39</v>
      </c>
      <c r="H1084" s="363">
        <f>J1084+K1084+L1084+M1084+N1084</f>
        <v>191458.21000000002</v>
      </c>
      <c r="I1084" s="364">
        <f t="shared" si="17"/>
        <v>0.89999969183875683</v>
      </c>
      <c r="J1084" s="15">
        <v>146465.48000000001</v>
      </c>
      <c r="K1084" s="15">
        <v>25846.85</v>
      </c>
      <c r="L1084" s="15">
        <v>0</v>
      </c>
      <c r="M1084" s="15">
        <v>0</v>
      </c>
      <c r="N1084" s="34">
        <v>19145.88</v>
      </c>
      <c r="O1084" s="27" t="s">
        <v>27</v>
      </c>
      <c r="P1084" s="574"/>
      <c r="Q1084" s="574"/>
      <c r="R1084" s="574"/>
      <c r="S1084" s="574"/>
      <c r="T1084" s="574"/>
      <c r="U1084" s="574"/>
      <c r="V1084" s="574"/>
      <c r="W1084" s="574"/>
      <c r="X1084" s="574"/>
      <c r="GA1084" s="204"/>
    </row>
    <row r="1085" spans="1:183" s="215" customFormat="1" ht="93.9" customHeight="1" x14ac:dyDescent="0.35">
      <c r="A1085" s="67" t="s">
        <v>2495</v>
      </c>
      <c r="B1085" s="21" t="s">
        <v>176</v>
      </c>
      <c r="C1085" s="287" t="s">
        <v>177</v>
      </c>
      <c r="D1085" s="575" t="s">
        <v>1863</v>
      </c>
      <c r="E1085" s="576" t="s">
        <v>1864</v>
      </c>
      <c r="F1085" s="577" t="s">
        <v>1865</v>
      </c>
      <c r="G1085" s="564">
        <v>151367.85999999999</v>
      </c>
      <c r="H1085" s="363">
        <f>J1085+K1085+L1085+M1085+N1085</f>
        <v>144360.44</v>
      </c>
      <c r="I1085" s="364">
        <f t="shared" si="17"/>
        <v>0.84999948739419184</v>
      </c>
      <c r="J1085" s="15">
        <v>104300.34</v>
      </c>
      <c r="K1085" s="15">
        <v>18405.96</v>
      </c>
      <c r="L1085" s="15">
        <v>0</v>
      </c>
      <c r="M1085" s="15">
        <v>0</v>
      </c>
      <c r="N1085" s="34">
        <v>21654.14</v>
      </c>
      <c r="O1085" s="27" t="s">
        <v>27</v>
      </c>
      <c r="P1085" s="574"/>
      <c r="Q1085" s="574"/>
      <c r="R1085" s="574"/>
      <c r="S1085" s="574"/>
      <c r="T1085" s="574"/>
      <c r="U1085" s="574"/>
      <c r="V1085" s="574"/>
      <c r="W1085" s="574"/>
      <c r="X1085" s="574"/>
      <c r="GA1085" s="204"/>
    </row>
    <row r="1086" spans="1:183" s="215" customFormat="1" ht="81.650000000000006" customHeight="1" x14ac:dyDescent="0.35">
      <c r="A1086" s="67" t="s">
        <v>2495</v>
      </c>
      <c r="B1086" s="12" t="s">
        <v>1309</v>
      </c>
      <c r="C1086" s="14" t="s">
        <v>50</v>
      </c>
      <c r="D1086" s="20" t="s">
        <v>1866</v>
      </c>
      <c r="E1086" s="348" t="s">
        <v>1867</v>
      </c>
      <c r="F1086" s="51" t="s">
        <v>601</v>
      </c>
      <c r="G1086" s="264">
        <v>47705.5</v>
      </c>
      <c r="H1086" s="363">
        <f>J1086+K1086+L1086+M1086+N1086</f>
        <v>46463.85</v>
      </c>
      <c r="I1086" s="364">
        <f t="shared" si="17"/>
        <v>0.50000010761054026</v>
      </c>
      <c r="J1086" s="264">
        <v>19747.14</v>
      </c>
      <c r="K1086" s="264">
        <v>3484.79</v>
      </c>
      <c r="L1086" s="264">
        <v>0</v>
      </c>
      <c r="M1086" s="264">
        <v>0</v>
      </c>
      <c r="N1086" s="264">
        <v>23231.919999999998</v>
      </c>
      <c r="O1086" s="27" t="s">
        <v>27</v>
      </c>
      <c r="P1086" s="565"/>
      <c r="Q1086" s="565"/>
      <c r="R1086" s="565"/>
      <c r="S1086" s="565"/>
      <c r="T1086" s="565"/>
      <c r="U1086" s="565"/>
      <c r="V1086" s="565"/>
      <c r="W1086" s="565"/>
      <c r="X1086" s="330"/>
      <c r="GA1086" s="204"/>
    </row>
    <row r="1087" spans="1:183" s="215" customFormat="1" ht="77.400000000000006" customHeight="1" x14ac:dyDescent="0.35">
      <c r="A1087" s="67" t="s">
        <v>2495</v>
      </c>
      <c r="B1087" s="21" t="s">
        <v>351</v>
      </c>
      <c r="C1087" s="14" t="s">
        <v>50</v>
      </c>
      <c r="D1087" s="394"/>
      <c r="E1087" s="579" t="s">
        <v>1868</v>
      </c>
      <c r="F1087" s="21" t="s">
        <v>1431</v>
      </c>
      <c r="G1087" s="580">
        <v>201361.09</v>
      </c>
      <c r="H1087" s="363">
        <f>J1087+K1087+L1087+M1087+N1087</f>
        <v>186488.83</v>
      </c>
      <c r="I1087" s="364">
        <f t="shared" si="17"/>
        <v>0.72371825165078252</v>
      </c>
      <c r="J1087" s="26">
        <v>114720.56</v>
      </c>
      <c r="K1087" s="26">
        <v>20244.810000000001</v>
      </c>
      <c r="L1087" s="26">
        <v>0</v>
      </c>
      <c r="M1087" s="264">
        <v>0</v>
      </c>
      <c r="N1087" s="581">
        <v>51523.46</v>
      </c>
      <c r="O1087" s="27" t="s">
        <v>27</v>
      </c>
      <c r="P1087" s="565"/>
      <c r="Q1087" s="565"/>
      <c r="R1087" s="565"/>
      <c r="S1087" s="565"/>
      <c r="T1087" s="565"/>
      <c r="U1087" s="565"/>
      <c r="V1087" s="565"/>
      <c r="W1087" s="565"/>
      <c r="X1087" s="330"/>
      <c r="GA1087" s="204"/>
    </row>
    <row r="1088" spans="1:183" s="215" customFormat="1" ht="138" customHeight="1" x14ac:dyDescent="0.35">
      <c r="A1088" s="67" t="s">
        <v>2495</v>
      </c>
      <c r="B1088" s="12" t="s">
        <v>351</v>
      </c>
      <c r="C1088" s="14" t="s">
        <v>50</v>
      </c>
      <c r="D1088" s="394"/>
      <c r="E1088" s="336" t="s">
        <v>50</v>
      </c>
      <c r="F1088" s="12" t="s">
        <v>990</v>
      </c>
      <c r="G1088" s="571">
        <v>200297.26</v>
      </c>
      <c r="H1088" s="264">
        <f>J1088+K1088+L1088+M1088+N1088</f>
        <v>158515.82999999999</v>
      </c>
      <c r="I1088" s="265">
        <f t="shared" si="17"/>
        <v>0.74999998422870451</v>
      </c>
      <c r="J1088" s="15">
        <v>101053.83</v>
      </c>
      <c r="K1088" s="15">
        <v>17833.04</v>
      </c>
      <c r="L1088" s="15">
        <v>0</v>
      </c>
      <c r="M1088" s="264">
        <v>0</v>
      </c>
      <c r="N1088" s="582">
        <v>39628.959999999999</v>
      </c>
      <c r="O1088" s="27" t="s">
        <v>27</v>
      </c>
      <c r="P1088" s="583"/>
      <c r="Q1088" s="583"/>
      <c r="R1088" s="583"/>
      <c r="S1088" s="583"/>
      <c r="T1088" s="583"/>
      <c r="U1088" s="583"/>
      <c r="V1088" s="583"/>
      <c r="W1088" s="583"/>
      <c r="X1088" s="584"/>
      <c r="GA1088" s="204"/>
    </row>
    <row r="1089" spans="1:183" s="215" customFormat="1" ht="127.5" customHeight="1" x14ac:dyDescent="0.35">
      <c r="A1089" s="67" t="s">
        <v>2495</v>
      </c>
      <c r="B1089" s="12" t="s">
        <v>351</v>
      </c>
      <c r="C1089" s="14" t="s">
        <v>50</v>
      </c>
      <c r="D1089" s="394"/>
      <c r="E1089" s="348" t="s">
        <v>1869</v>
      </c>
      <c r="F1089" s="21" t="s">
        <v>1870</v>
      </c>
      <c r="G1089" s="564">
        <v>276864.5</v>
      </c>
      <c r="H1089" s="363">
        <f>J1089+K1089+L1089+M1089+N1089</f>
        <v>269321</v>
      </c>
      <c r="I1089" s="364">
        <f t="shared" si="17"/>
        <v>0.84150742051306804</v>
      </c>
      <c r="J1089" s="15">
        <v>192640.27</v>
      </c>
      <c r="K1089" s="15">
        <v>33995.35</v>
      </c>
      <c r="L1089" s="15">
        <v>0</v>
      </c>
      <c r="M1089" s="264">
        <v>0</v>
      </c>
      <c r="N1089" s="582">
        <v>42685.38</v>
      </c>
      <c r="O1089" s="27" t="s">
        <v>27</v>
      </c>
      <c r="P1089" s="565"/>
      <c r="Q1089" s="565"/>
      <c r="R1089" s="565"/>
      <c r="S1089" s="565"/>
      <c r="T1089" s="565"/>
      <c r="U1089" s="565"/>
      <c r="V1089" s="565"/>
      <c r="W1089" s="565"/>
      <c r="X1089" s="330"/>
      <c r="GA1089" s="204"/>
    </row>
    <row r="1090" spans="1:183" s="215" customFormat="1" ht="80.400000000000006" customHeight="1" x14ac:dyDescent="0.35">
      <c r="A1090" s="67" t="s">
        <v>2495</v>
      </c>
      <c r="B1090" s="22" t="s">
        <v>1871</v>
      </c>
      <c r="C1090" s="23" t="s">
        <v>1872</v>
      </c>
      <c r="D1090" s="13" t="s">
        <v>1873</v>
      </c>
      <c r="E1090" s="23" t="s">
        <v>1874</v>
      </c>
      <c r="F1090" s="22" t="s">
        <v>1690</v>
      </c>
      <c r="G1090" s="571">
        <v>32424.77</v>
      </c>
      <c r="H1090" s="363">
        <f>J1090+K1090+L1090+M1090+N1090</f>
        <v>31317.53</v>
      </c>
      <c r="I1090" s="364">
        <f t="shared" si="17"/>
        <v>0.99999776483011271</v>
      </c>
      <c r="J1090" s="585">
        <v>26619.84</v>
      </c>
      <c r="K1090" s="585">
        <v>4697.62</v>
      </c>
      <c r="L1090" s="585">
        <v>0</v>
      </c>
      <c r="M1090" s="585">
        <v>0</v>
      </c>
      <c r="N1090" s="585">
        <v>7.0000000000000007E-2</v>
      </c>
      <c r="O1090" s="27" t="s">
        <v>27</v>
      </c>
      <c r="P1090" s="565"/>
      <c r="Q1090" s="565"/>
      <c r="R1090" s="565"/>
      <c r="S1090" s="565"/>
      <c r="T1090" s="565"/>
      <c r="U1090" s="565"/>
      <c r="V1090" s="565"/>
      <c r="W1090" s="565"/>
      <c r="X1090" s="330"/>
      <c r="GA1090" s="204"/>
    </row>
    <row r="1091" spans="1:183" s="215" customFormat="1" ht="71.400000000000006" customHeight="1" x14ac:dyDescent="0.35">
      <c r="A1091" s="67" t="s">
        <v>2495</v>
      </c>
      <c r="B1091" s="13" t="s">
        <v>351</v>
      </c>
      <c r="C1091" s="14" t="s">
        <v>50</v>
      </c>
      <c r="D1091" s="13" t="s">
        <v>1875</v>
      </c>
      <c r="E1091" s="336" t="s">
        <v>1876</v>
      </c>
      <c r="F1091" s="12" t="s">
        <v>1877</v>
      </c>
      <c r="G1091" s="571">
        <v>73475.5</v>
      </c>
      <c r="H1091" s="363">
        <f>J1091+K1091+L1091+M1091+N1091</f>
        <v>64643.5</v>
      </c>
      <c r="I1091" s="364">
        <f t="shared" si="17"/>
        <v>0.75000007734729701</v>
      </c>
      <c r="J1091" s="585">
        <v>41210.239999999998</v>
      </c>
      <c r="K1091" s="585">
        <v>7272.39</v>
      </c>
      <c r="L1091" s="585">
        <v>0</v>
      </c>
      <c r="M1091" s="585">
        <v>0</v>
      </c>
      <c r="N1091" s="585">
        <v>16160.87</v>
      </c>
      <c r="O1091" s="27" t="s">
        <v>27</v>
      </c>
      <c r="P1091" s="565"/>
      <c r="Q1091" s="565"/>
      <c r="R1091" s="565"/>
      <c r="S1091" s="565"/>
      <c r="T1091" s="565"/>
      <c r="U1091" s="565"/>
      <c r="V1091" s="565"/>
      <c r="W1091" s="565"/>
      <c r="X1091" s="330"/>
      <c r="GA1091" s="204"/>
    </row>
    <row r="1092" spans="1:183" s="215" customFormat="1" ht="50.15" customHeight="1" x14ac:dyDescent="0.35">
      <c r="A1092" s="67" t="s">
        <v>2495</v>
      </c>
      <c r="B1092" s="13" t="s">
        <v>351</v>
      </c>
      <c r="C1092" s="14" t="s">
        <v>50</v>
      </c>
      <c r="D1092" s="13" t="s">
        <v>1878</v>
      </c>
      <c r="E1092" s="336" t="s">
        <v>1879</v>
      </c>
      <c r="F1092" s="12" t="s">
        <v>1880</v>
      </c>
      <c r="G1092" s="571">
        <v>48515.23</v>
      </c>
      <c r="H1092" s="363">
        <f>J1092+K1092+L1092+M1092+N1092</f>
        <v>41852.85</v>
      </c>
      <c r="I1092" s="364">
        <f t="shared" si="17"/>
        <v>0.7500000597330887</v>
      </c>
      <c r="J1092" s="585">
        <v>26681.19</v>
      </c>
      <c r="K1092" s="585">
        <v>4708.45</v>
      </c>
      <c r="L1092" s="585">
        <v>0</v>
      </c>
      <c r="M1092" s="585">
        <v>0</v>
      </c>
      <c r="N1092" s="585">
        <v>10463.209999999999</v>
      </c>
      <c r="O1092" s="27" t="s">
        <v>27</v>
      </c>
      <c r="P1092" s="565"/>
      <c r="Q1092" s="565"/>
      <c r="R1092" s="565"/>
      <c r="S1092" s="565"/>
      <c r="T1092" s="565"/>
      <c r="U1092" s="565"/>
      <c r="V1092" s="565"/>
      <c r="W1092" s="565"/>
      <c r="X1092" s="330"/>
      <c r="GA1092" s="204"/>
    </row>
    <row r="1093" spans="1:183" s="215" customFormat="1" ht="89.15" customHeight="1" x14ac:dyDescent="0.35">
      <c r="A1093" s="67" t="s">
        <v>2495</v>
      </c>
      <c r="B1093" s="13" t="s">
        <v>351</v>
      </c>
      <c r="C1093" s="14" t="s">
        <v>50</v>
      </c>
      <c r="D1093" s="13" t="s">
        <v>1881</v>
      </c>
      <c r="E1093" s="336" t="s">
        <v>1882</v>
      </c>
      <c r="F1093" s="12" t="s">
        <v>530</v>
      </c>
      <c r="G1093" s="571">
        <v>42690</v>
      </c>
      <c r="H1093" s="363">
        <f>J1093+K1093+L1093+M1093+N1093</f>
        <v>7393</v>
      </c>
      <c r="I1093" s="364">
        <f t="shared" si="17"/>
        <v>0.75</v>
      </c>
      <c r="J1093" s="585">
        <v>4713.03</v>
      </c>
      <c r="K1093" s="585">
        <v>831.72</v>
      </c>
      <c r="L1093" s="585">
        <v>0</v>
      </c>
      <c r="M1093" s="585">
        <v>0</v>
      </c>
      <c r="N1093" s="585">
        <v>1848.25</v>
      </c>
      <c r="O1093" s="27" t="s">
        <v>27</v>
      </c>
      <c r="P1093" s="565"/>
      <c r="Q1093" s="565"/>
      <c r="R1093" s="565"/>
      <c r="S1093" s="565"/>
      <c r="T1093" s="565"/>
      <c r="U1093" s="565"/>
      <c r="V1093" s="565"/>
      <c r="W1093" s="565"/>
      <c r="X1093" s="330"/>
      <c r="GA1093" s="204"/>
    </row>
    <row r="1094" spans="1:183" s="215" customFormat="1" ht="93" customHeight="1" x14ac:dyDescent="0.35">
      <c r="A1094" s="67" t="s">
        <v>2495</v>
      </c>
      <c r="B1094" s="13" t="s">
        <v>351</v>
      </c>
      <c r="C1094" s="14" t="s">
        <v>50</v>
      </c>
      <c r="D1094" s="13" t="s">
        <v>1883</v>
      </c>
      <c r="E1094" s="336" t="s">
        <v>1884</v>
      </c>
      <c r="F1094" s="12" t="s">
        <v>1885</v>
      </c>
      <c r="G1094" s="571">
        <v>101480</v>
      </c>
      <c r="H1094" s="363">
        <f>J1094+K1094+L1094+M1094+N1094</f>
        <v>70988</v>
      </c>
      <c r="I1094" s="364">
        <f t="shared" si="17"/>
        <v>0.65070434439623603</v>
      </c>
      <c r="J1094" s="585">
        <v>39263.370000000003</v>
      </c>
      <c r="K1094" s="585">
        <v>6928.83</v>
      </c>
      <c r="L1094" s="585">
        <v>0</v>
      </c>
      <c r="M1094" s="585">
        <v>0</v>
      </c>
      <c r="N1094" s="585">
        <v>24795.8</v>
      </c>
      <c r="O1094" s="27" t="s">
        <v>27</v>
      </c>
      <c r="P1094" s="565"/>
      <c r="Q1094" s="565"/>
      <c r="R1094" s="565"/>
      <c r="S1094" s="565"/>
      <c r="T1094" s="565"/>
      <c r="U1094" s="565"/>
      <c r="V1094" s="565"/>
      <c r="W1094" s="565"/>
      <c r="X1094" s="330"/>
      <c r="GA1094" s="204"/>
    </row>
    <row r="1095" spans="1:183" s="215" customFormat="1" ht="81.900000000000006" customHeight="1" x14ac:dyDescent="0.35">
      <c r="A1095" s="67" t="s">
        <v>2495</v>
      </c>
      <c r="B1095" s="13" t="s">
        <v>351</v>
      </c>
      <c r="C1095" s="14" t="s">
        <v>50</v>
      </c>
      <c r="D1095" s="13" t="s">
        <v>1886</v>
      </c>
      <c r="E1095" s="336" t="s">
        <v>1887</v>
      </c>
      <c r="F1095" s="12" t="s">
        <v>1888</v>
      </c>
      <c r="G1095" s="571">
        <v>76132.75</v>
      </c>
      <c r="H1095" s="363">
        <f>J1095+K1095+L1095+M1095+N1095</f>
        <v>76132.75</v>
      </c>
      <c r="I1095" s="364">
        <f t="shared" si="17"/>
        <v>0.50000006567475885</v>
      </c>
      <c r="J1095" s="585">
        <v>32356.42</v>
      </c>
      <c r="K1095" s="585">
        <v>5709.96</v>
      </c>
      <c r="L1095" s="585">
        <v>0</v>
      </c>
      <c r="M1095" s="585">
        <v>0</v>
      </c>
      <c r="N1095" s="585">
        <v>38066.370000000003</v>
      </c>
      <c r="O1095" s="27" t="s">
        <v>27</v>
      </c>
      <c r="P1095" s="565"/>
      <c r="Q1095" s="565"/>
      <c r="R1095" s="565"/>
      <c r="S1095" s="565"/>
      <c r="T1095" s="565"/>
      <c r="U1095" s="565"/>
      <c r="V1095" s="565"/>
      <c r="W1095" s="565"/>
      <c r="X1095" s="330"/>
      <c r="GA1095" s="204"/>
    </row>
    <row r="1096" spans="1:183" s="215" customFormat="1" ht="89.15" customHeight="1" x14ac:dyDescent="0.35">
      <c r="A1096" s="67" t="s">
        <v>2495</v>
      </c>
      <c r="B1096" s="13" t="s">
        <v>351</v>
      </c>
      <c r="C1096" s="14" t="s">
        <v>50</v>
      </c>
      <c r="D1096" s="13" t="s">
        <v>1889</v>
      </c>
      <c r="E1096" s="336" t="s">
        <v>1890</v>
      </c>
      <c r="F1096" s="12" t="s">
        <v>1234</v>
      </c>
      <c r="G1096" s="571">
        <v>22153.65</v>
      </c>
      <c r="H1096" s="363">
        <f>J1096+K1096+L1096+M1096+N1096</f>
        <v>17513.8</v>
      </c>
      <c r="I1096" s="364">
        <f t="shared" si="17"/>
        <v>0.5</v>
      </c>
      <c r="J1096" s="585">
        <v>7443.36</v>
      </c>
      <c r="K1096" s="585">
        <v>1313.54</v>
      </c>
      <c r="L1096" s="585">
        <v>0</v>
      </c>
      <c r="M1096" s="585">
        <v>0</v>
      </c>
      <c r="N1096" s="585">
        <v>8756.9</v>
      </c>
      <c r="O1096" s="27" t="s">
        <v>27</v>
      </c>
      <c r="P1096" s="565"/>
      <c r="Q1096" s="565"/>
      <c r="R1096" s="565"/>
      <c r="S1096" s="565"/>
      <c r="T1096" s="565"/>
      <c r="U1096" s="565"/>
      <c r="V1096" s="565"/>
      <c r="W1096" s="565"/>
      <c r="X1096" s="330"/>
      <c r="GA1096" s="204"/>
    </row>
    <row r="1097" spans="1:183" s="215" customFormat="1" ht="50.15" customHeight="1" x14ac:dyDescent="0.35">
      <c r="A1097" s="67" t="s">
        <v>2495</v>
      </c>
      <c r="B1097" s="12" t="s">
        <v>1422</v>
      </c>
      <c r="C1097" s="14" t="s">
        <v>1423</v>
      </c>
      <c r="D1097" s="13" t="s">
        <v>1891</v>
      </c>
      <c r="E1097" s="336" t="s">
        <v>1892</v>
      </c>
      <c r="F1097" s="12" t="s">
        <v>1893</v>
      </c>
      <c r="G1097" s="586">
        <v>20038</v>
      </c>
      <c r="H1097" s="363">
        <f>J1097+K1097+L1097+M1097+N1097</f>
        <v>2877</v>
      </c>
      <c r="I1097" s="364">
        <f t="shared" si="17"/>
        <v>1</v>
      </c>
      <c r="J1097" s="15">
        <v>2445.4499999999998</v>
      </c>
      <c r="K1097" s="15">
        <v>0</v>
      </c>
      <c r="L1097" s="15">
        <v>431.55</v>
      </c>
      <c r="M1097" s="15">
        <v>0</v>
      </c>
      <c r="N1097" s="34">
        <v>0</v>
      </c>
      <c r="O1097" s="27" t="s">
        <v>27</v>
      </c>
      <c r="P1097" s="565"/>
      <c r="Q1097" s="565"/>
      <c r="R1097" s="565"/>
      <c r="S1097" s="565"/>
      <c r="T1097" s="565"/>
      <c r="U1097" s="565"/>
      <c r="V1097" s="565"/>
      <c r="W1097" s="565"/>
      <c r="X1097" s="330"/>
      <c r="GA1097" s="204"/>
    </row>
    <row r="1098" spans="1:183" s="215" customFormat="1" ht="66.650000000000006" customHeight="1" x14ac:dyDescent="0.35">
      <c r="A1098" s="67" t="s">
        <v>2495</v>
      </c>
      <c r="B1098" s="13" t="s">
        <v>1448</v>
      </c>
      <c r="C1098" s="14" t="s">
        <v>1894</v>
      </c>
      <c r="D1098" s="13" t="s">
        <v>1895</v>
      </c>
      <c r="E1098" s="336" t="s">
        <v>1468</v>
      </c>
      <c r="F1098" s="12" t="s">
        <v>1896</v>
      </c>
      <c r="G1098" s="571">
        <v>50000</v>
      </c>
      <c r="H1098" s="363">
        <f>J1098+K1098+L1098+M1098+N1098</f>
        <v>50000</v>
      </c>
      <c r="I1098" s="364">
        <f t="shared" si="17"/>
        <v>1</v>
      </c>
      <c r="J1098" s="585">
        <v>42500</v>
      </c>
      <c r="K1098" s="585">
        <v>0</v>
      </c>
      <c r="L1098" s="585">
        <v>7500</v>
      </c>
      <c r="M1098" s="585">
        <v>0</v>
      </c>
      <c r="N1098" s="585">
        <v>0</v>
      </c>
      <c r="O1098" s="27" t="s">
        <v>27</v>
      </c>
      <c r="P1098" s="565"/>
      <c r="Q1098" s="565"/>
      <c r="R1098" s="565"/>
      <c r="S1098" s="565"/>
      <c r="T1098" s="565"/>
      <c r="U1098" s="565"/>
      <c r="V1098" s="565"/>
      <c r="W1098" s="565"/>
      <c r="X1098" s="330"/>
      <c r="GA1098" s="204"/>
    </row>
    <row r="1099" spans="1:183" s="215" customFormat="1" ht="62.4" customHeight="1" x14ac:dyDescent="0.35">
      <c r="A1099" s="67" t="s">
        <v>2495</v>
      </c>
      <c r="B1099" s="13" t="s">
        <v>1448</v>
      </c>
      <c r="C1099" s="14" t="s">
        <v>1894</v>
      </c>
      <c r="D1099" s="13" t="s">
        <v>1897</v>
      </c>
      <c r="E1099" s="336" t="s">
        <v>1468</v>
      </c>
      <c r="F1099" s="12" t="s">
        <v>1898</v>
      </c>
      <c r="G1099" s="571">
        <v>48000</v>
      </c>
      <c r="H1099" s="363">
        <f>J1099+K1099+L1099+M1099+N1099</f>
        <v>48000</v>
      </c>
      <c r="I1099" s="364">
        <f t="shared" si="17"/>
        <v>1</v>
      </c>
      <c r="J1099" s="585">
        <v>40800</v>
      </c>
      <c r="K1099" s="585">
        <v>0</v>
      </c>
      <c r="L1099" s="585">
        <v>7200</v>
      </c>
      <c r="M1099" s="585">
        <v>0</v>
      </c>
      <c r="N1099" s="585">
        <v>0</v>
      </c>
      <c r="O1099" s="27" t="s">
        <v>27</v>
      </c>
      <c r="P1099" s="565"/>
      <c r="Q1099" s="565"/>
      <c r="R1099" s="565"/>
      <c r="S1099" s="565"/>
      <c r="T1099" s="565"/>
      <c r="U1099" s="565"/>
      <c r="V1099" s="565"/>
      <c r="W1099" s="565"/>
      <c r="X1099" s="330"/>
      <c r="GA1099" s="204"/>
    </row>
    <row r="1100" spans="1:183" s="215" customFormat="1" ht="50.15" customHeight="1" x14ac:dyDescent="0.35">
      <c r="A1100" s="67" t="s">
        <v>2495</v>
      </c>
      <c r="B1100" s="12">
        <v>10</v>
      </c>
      <c r="C1100" s="14" t="s">
        <v>1899</v>
      </c>
      <c r="D1100" s="20">
        <v>1</v>
      </c>
      <c r="E1100" s="348" t="s">
        <v>1900</v>
      </c>
      <c r="F1100" s="12" t="s">
        <v>1901</v>
      </c>
      <c r="G1100" s="564">
        <v>16640.78</v>
      </c>
      <c r="H1100" s="363">
        <f>J1100+K1100+L1100+M1100+N1100</f>
        <v>16640.78</v>
      </c>
      <c r="I1100" s="364">
        <f t="shared" si="17"/>
        <v>1</v>
      </c>
      <c r="J1100" s="15">
        <v>14144.66</v>
      </c>
      <c r="K1100" s="15">
        <v>0</v>
      </c>
      <c r="L1100" s="15">
        <v>2496.12</v>
      </c>
      <c r="M1100" s="15">
        <v>0</v>
      </c>
      <c r="N1100" s="34">
        <v>0</v>
      </c>
      <c r="O1100" s="27" t="s">
        <v>27</v>
      </c>
      <c r="P1100" s="565"/>
      <c r="Q1100" s="565"/>
      <c r="R1100" s="565"/>
      <c r="S1100" s="565"/>
      <c r="T1100" s="565"/>
      <c r="U1100" s="565"/>
      <c r="V1100" s="565"/>
      <c r="W1100" s="565"/>
      <c r="X1100" s="330"/>
      <c r="GA1100" s="204"/>
    </row>
    <row r="1101" spans="1:183" s="215" customFormat="1" ht="50.15" customHeight="1" x14ac:dyDescent="0.35">
      <c r="A1101" s="67" t="s">
        <v>2495</v>
      </c>
      <c r="B1101" s="12">
        <v>11</v>
      </c>
      <c r="C1101" s="14" t="s">
        <v>1902</v>
      </c>
      <c r="D1101" s="20">
        <v>1</v>
      </c>
      <c r="E1101" s="348" t="s">
        <v>1903</v>
      </c>
      <c r="F1101" s="12" t="s">
        <v>1904</v>
      </c>
      <c r="G1101" s="564">
        <v>39822.080000000002</v>
      </c>
      <c r="H1101" s="363">
        <f>J1101+K1101+L1101+M1101+N1101</f>
        <v>39822.079999999994</v>
      </c>
      <c r="I1101" s="364">
        <f t="shared" si="17"/>
        <v>1</v>
      </c>
      <c r="J1101" s="15">
        <v>33848.769999999997</v>
      </c>
      <c r="K1101" s="15">
        <v>0</v>
      </c>
      <c r="L1101" s="15">
        <v>5973.31</v>
      </c>
      <c r="M1101" s="15">
        <v>0</v>
      </c>
      <c r="N1101" s="34">
        <v>0</v>
      </c>
      <c r="O1101" s="27" t="s">
        <v>27</v>
      </c>
      <c r="P1101" s="565"/>
      <c r="Q1101" s="565"/>
      <c r="R1101" s="565"/>
      <c r="S1101" s="565"/>
      <c r="T1101" s="565"/>
      <c r="U1101" s="565"/>
      <c r="V1101" s="565"/>
      <c r="W1101" s="565"/>
      <c r="X1101" s="330"/>
      <c r="GA1101" s="204"/>
    </row>
    <row r="1102" spans="1:183" s="215" customFormat="1" ht="84.9" customHeight="1" x14ac:dyDescent="0.35">
      <c r="A1102" s="67" t="s">
        <v>2495</v>
      </c>
      <c r="B1102" s="13" t="s">
        <v>176</v>
      </c>
      <c r="C1102" s="14" t="s">
        <v>177</v>
      </c>
      <c r="D1102" s="13" t="s">
        <v>1905</v>
      </c>
      <c r="E1102" s="336" t="s">
        <v>1906</v>
      </c>
      <c r="F1102" s="12" t="s">
        <v>1907</v>
      </c>
      <c r="G1102" s="571">
        <v>149270</v>
      </c>
      <c r="H1102" s="264">
        <f>J1102+K1102+L1102+M1102+N1102</f>
        <v>149088.16</v>
      </c>
      <c r="I1102" s="265">
        <f t="shared" si="17"/>
        <v>0.74999966462796241</v>
      </c>
      <c r="J1102" s="15">
        <v>95043.66</v>
      </c>
      <c r="K1102" s="15">
        <v>16772.41</v>
      </c>
      <c r="L1102" s="15">
        <v>0</v>
      </c>
      <c r="M1102" s="15">
        <v>0</v>
      </c>
      <c r="N1102" s="34">
        <v>37272.089999999997</v>
      </c>
      <c r="O1102" s="27" t="s">
        <v>27</v>
      </c>
      <c r="P1102" s="583"/>
      <c r="Q1102" s="583"/>
      <c r="R1102" s="583"/>
      <c r="S1102" s="583"/>
      <c r="T1102" s="583"/>
      <c r="U1102" s="583"/>
      <c r="V1102" s="583"/>
      <c r="W1102" s="583"/>
      <c r="X1102" s="330"/>
      <c r="GA1102" s="204"/>
    </row>
    <row r="1103" spans="1:183" s="215" customFormat="1" ht="93" customHeight="1" x14ac:dyDescent="0.35">
      <c r="A1103" s="67" t="s">
        <v>2495</v>
      </c>
      <c r="B1103" s="13" t="s">
        <v>351</v>
      </c>
      <c r="C1103" s="14" t="s">
        <v>50</v>
      </c>
      <c r="D1103" s="13" t="s">
        <v>1908</v>
      </c>
      <c r="E1103" s="336" t="s">
        <v>1909</v>
      </c>
      <c r="F1103" s="12" t="s">
        <v>1910</v>
      </c>
      <c r="G1103" s="585">
        <v>66813</v>
      </c>
      <c r="H1103" s="363">
        <f>J1103+K1103+L1103+M1103+N1103</f>
        <v>66813</v>
      </c>
      <c r="I1103" s="364">
        <f t="shared" si="17"/>
        <v>0.75</v>
      </c>
      <c r="J1103" s="585">
        <v>42593.29</v>
      </c>
      <c r="K1103" s="585">
        <v>7516.46</v>
      </c>
      <c r="L1103" s="585">
        <v>0</v>
      </c>
      <c r="M1103" s="585">
        <v>0</v>
      </c>
      <c r="N1103" s="585">
        <v>16703.25</v>
      </c>
      <c r="O1103" s="27" t="s">
        <v>27</v>
      </c>
      <c r="P1103" s="565"/>
      <c r="Q1103" s="565"/>
      <c r="R1103" s="565"/>
      <c r="S1103" s="565"/>
      <c r="T1103" s="565"/>
      <c r="U1103" s="565"/>
      <c r="V1103" s="565"/>
      <c r="W1103" s="565"/>
      <c r="X1103" s="330"/>
      <c r="GA1103" s="204"/>
    </row>
    <row r="1104" spans="1:183" s="215" customFormat="1" ht="87" customHeight="1" x14ac:dyDescent="0.35">
      <c r="A1104" s="67" t="s">
        <v>2495</v>
      </c>
      <c r="B1104" s="13" t="s">
        <v>1396</v>
      </c>
      <c r="C1104" s="14" t="s">
        <v>1397</v>
      </c>
      <c r="D1104" s="13" t="s">
        <v>1911</v>
      </c>
      <c r="E1104" s="336" t="s">
        <v>1912</v>
      </c>
      <c r="F1104" s="12" t="s">
        <v>1646</v>
      </c>
      <c r="G1104" s="585">
        <v>140219.19</v>
      </c>
      <c r="H1104" s="363">
        <f>J1104+K1104+L1104+M1104+N1104</f>
        <v>138697.84</v>
      </c>
      <c r="I1104" s="364">
        <f t="shared" si="17"/>
        <v>1</v>
      </c>
      <c r="J1104" s="585">
        <v>117893.16</v>
      </c>
      <c r="K1104" s="585">
        <v>0</v>
      </c>
      <c r="L1104" s="585">
        <v>20804.68</v>
      </c>
      <c r="M1104" s="585">
        <v>0</v>
      </c>
      <c r="N1104" s="585">
        <v>0</v>
      </c>
      <c r="O1104" s="27" t="s">
        <v>27</v>
      </c>
      <c r="P1104" s="565"/>
      <c r="Q1104" s="565"/>
      <c r="R1104" s="565"/>
      <c r="S1104" s="565"/>
      <c r="T1104" s="565"/>
      <c r="U1104" s="565"/>
      <c r="V1104" s="565"/>
      <c r="W1104" s="565"/>
      <c r="X1104" s="330"/>
      <c r="GA1104" s="204"/>
    </row>
    <row r="1105" spans="1:183" s="215" customFormat="1" ht="84.9" customHeight="1" x14ac:dyDescent="0.35">
      <c r="A1105" s="67" t="s">
        <v>2495</v>
      </c>
      <c r="B1105" s="13" t="s">
        <v>1448</v>
      </c>
      <c r="C1105" s="14" t="s">
        <v>1894</v>
      </c>
      <c r="D1105" s="13" t="s">
        <v>1913</v>
      </c>
      <c r="E1105" s="336" t="s">
        <v>1468</v>
      </c>
      <c r="F1105" s="12" t="s">
        <v>1914</v>
      </c>
      <c r="G1105" s="585">
        <v>50000</v>
      </c>
      <c r="H1105" s="363">
        <f>J1105+K1105+L1105+M1105+N1105</f>
        <v>50000</v>
      </c>
      <c r="I1105" s="364">
        <f t="shared" si="17"/>
        <v>1</v>
      </c>
      <c r="J1105" s="585">
        <v>42500</v>
      </c>
      <c r="K1105" s="585">
        <v>0</v>
      </c>
      <c r="L1105" s="585">
        <v>7500</v>
      </c>
      <c r="M1105" s="585">
        <v>0</v>
      </c>
      <c r="N1105" s="585">
        <v>0</v>
      </c>
      <c r="O1105" s="27" t="s">
        <v>27</v>
      </c>
      <c r="P1105" s="565"/>
      <c r="Q1105" s="565"/>
      <c r="R1105" s="565"/>
      <c r="S1105" s="565"/>
      <c r="T1105" s="565"/>
      <c r="U1105" s="565"/>
      <c r="V1105" s="565"/>
      <c r="W1105" s="565"/>
      <c r="X1105" s="330"/>
      <c r="GA1105" s="204"/>
    </row>
    <row r="1106" spans="1:183" s="215" customFormat="1" ht="75.650000000000006" customHeight="1" x14ac:dyDescent="0.35">
      <c r="A1106" s="67" t="s">
        <v>2495</v>
      </c>
      <c r="B1106" s="13" t="s">
        <v>1486</v>
      </c>
      <c r="C1106" s="14" t="s">
        <v>1487</v>
      </c>
      <c r="D1106" s="13" t="s">
        <v>1915</v>
      </c>
      <c r="E1106" s="336" t="s">
        <v>1916</v>
      </c>
      <c r="F1106" s="12" t="s">
        <v>1917</v>
      </c>
      <c r="G1106" s="585">
        <v>12000</v>
      </c>
      <c r="H1106" s="363">
        <f>J1106+K1106+L1106+M1106+N1106</f>
        <v>12000</v>
      </c>
      <c r="I1106" s="364">
        <f t="shared" si="17"/>
        <v>1</v>
      </c>
      <c r="J1106" s="585">
        <v>10200</v>
      </c>
      <c r="K1106" s="585">
        <v>1800</v>
      </c>
      <c r="L1106" s="585">
        <v>0</v>
      </c>
      <c r="M1106" s="585">
        <v>0</v>
      </c>
      <c r="N1106" s="585">
        <v>0</v>
      </c>
      <c r="O1106" s="27" t="s">
        <v>27</v>
      </c>
      <c r="P1106" s="565"/>
      <c r="Q1106" s="565"/>
      <c r="R1106" s="565"/>
      <c r="S1106" s="565"/>
      <c r="T1106" s="565"/>
      <c r="U1106" s="565"/>
      <c r="V1106" s="565"/>
      <c r="W1106" s="565"/>
      <c r="X1106" s="330"/>
      <c r="GA1106" s="204"/>
    </row>
    <row r="1107" spans="1:183" s="215" customFormat="1" ht="66.650000000000006" customHeight="1" x14ac:dyDescent="0.35">
      <c r="A1107" s="67" t="s">
        <v>2495</v>
      </c>
      <c r="B1107" s="13" t="s">
        <v>1486</v>
      </c>
      <c r="C1107" s="14" t="s">
        <v>1487</v>
      </c>
      <c r="D1107" s="13" t="s">
        <v>1918</v>
      </c>
      <c r="E1107" s="336" t="s">
        <v>1919</v>
      </c>
      <c r="F1107" s="12" t="s">
        <v>1920</v>
      </c>
      <c r="G1107" s="585">
        <v>12000</v>
      </c>
      <c r="H1107" s="363">
        <f>J1107+K1107+L1107+M1107+N1107</f>
        <v>12000</v>
      </c>
      <c r="I1107" s="364">
        <f t="shared" si="17"/>
        <v>1</v>
      </c>
      <c r="J1107" s="585">
        <v>10200</v>
      </c>
      <c r="K1107" s="585">
        <v>1800</v>
      </c>
      <c r="L1107" s="585">
        <v>0</v>
      </c>
      <c r="M1107" s="585">
        <v>0</v>
      </c>
      <c r="N1107" s="585">
        <v>0</v>
      </c>
      <c r="O1107" s="27" t="s">
        <v>27</v>
      </c>
      <c r="P1107" s="565"/>
      <c r="Q1107" s="565"/>
      <c r="R1107" s="565"/>
      <c r="S1107" s="565"/>
      <c r="T1107" s="565"/>
      <c r="U1107" s="565"/>
      <c r="V1107" s="565"/>
      <c r="W1107" s="565"/>
      <c r="X1107" s="330"/>
      <c r="GA1107" s="204"/>
    </row>
    <row r="1108" spans="1:183" s="215" customFormat="1" ht="72.900000000000006" customHeight="1" x14ac:dyDescent="0.35">
      <c r="A1108" s="67" t="s">
        <v>2495</v>
      </c>
      <c r="B1108" s="13" t="s">
        <v>1486</v>
      </c>
      <c r="C1108" s="14" t="s">
        <v>1487</v>
      </c>
      <c r="D1108" s="13" t="s">
        <v>1921</v>
      </c>
      <c r="E1108" s="336" t="s">
        <v>1922</v>
      </c>
      <c r="F1108" s="12" t="s">
        <v>1923</v>
      </c>
      <c r="G1108" s="585">
        <v>12000</v>
      </c>
      <c r="H1108" s="363">
        <f>J1108+K1108+L1108+M1108+N1108</f>
        <v>12000</v>
      </c>
      <c r="I1108" s="364">
        <f t="shared" si="17"/>
        <v>1</v>
      </c>
      <c r="J1108" s="585">
        <v>10200</v>
      </c>
      <c r="K1108" s="585">
        <v>1800</v>
      </c>
      <c r="L1108" s="585">
        <v>0</v>
      </c>
      <c r="M1108" s="585">
        <v>0</v>
      </c>
      <c r="N1108" s="585">
        <v>0</v>
      </c>
      <c r="O1108" s="27" t="s">
        <v>27</v>
      </c>
      <c r="P1108" s="565"/>
      <c r="Q1108" s="565"/>
      <c r="R1108" s="565"/>
      <c r="S1108" s="565"/>
      <c r="T1108" s="565"/>
      <c r="U1108" s="565"/>
      <c r="V1108" s="565"/>
      <c r="W1108" s="565"/>
      <c r="X1108" s="330"/>
      <c r="GA1108" s="204"/>
    </row>
    <row r="1109" spans="1:183" s="215" customFormat="1" ht="83.15" customHeight="1" x14ac:dyDescent="0.35">
      <c r="A1109" s="67" t="s">
        <v>2495</v>
      </c>
      <c r="B1109" s="13">
        <v>10</v>
      </c>
      <c r="C1109" s="14" t="s">
        <v>1924</v>
      </c>
      <c r="D1109" s="13">
        <v>120</v>
      </c>
      <c r="E1109" s="336" t="s">
        <v>1924</v>
      </c>
      <c r="F1109" s="12" t="s">
        <v>1925</v>
      </c>
      <c r="G1109" s="585">
        <v>538317.36</v>
      </c>
      <c r="H1109" s="363">
        <f>J1109+K1109+L1109+M1109+N1109</f>
        <v>538317.36</v>
      </c>
      <c r="I1109" s="364">
        <f t="shared" si="17"/>
        <v>1</v>
      </c>
      <c r="J1109" s="585">
        <v>457569.66</v>
      </c>
      <c r="K1109" s="585">
        <v>25586.47</v>
      </c>
      <c r="L1109" s="585">
        <v>55161.23</v>
      </c>
      <c r="M1109" s="585">
        <v>0</v>
      </c>
      <c r="N1109" s="585">
        <v>0</v>
      </c>
      <c r="O1109" s="27" t="s">
        <v>27</v>
      </c>
      <c r="P1109" s="565"/>
      <c r="Q1109" s="565"/>
      <c r="R1109" s="565"/>
      <c r="S1109" s="565"/>
      <c r="T1109" s="565"/>
      <c r="U1109" s="565"/>
      <c r="V1109" s="565"/>
      <c r="W1109" s="565"/>
      <c r="X1109" s="330"/>
      <c r="GA1109" s="204"/>
    </row>
    <row r="1110" spans="1:183" s="215" customFormat="1" ht="60" customHeight="1" x14ac:dyDescent="0.35">
      <c r="A1110" s="67" t="s">
        <v>2495</v>
      </c>
      <c r="B1110" s="24">
        <v>11</v>
      </c>
      <c r="C1110" s="44" t="s">
        <v>1926</v>
      </c>
      <c r="D1110" s="24">
        <v>27</v>
      </c>
      <c r="E1110" s="563" t="s">
        <v>1927</v>
      </c>
      <c r="F1110" s="12" t="s">
        <v>1928</v>
      </c>
      <c r="G1110" s="587">
        <v>122559.23</v>
      </c>
      <c r="H1110" s="363">
        <f>J1110+K1110+L1110+M1110+N1110</f>
        <v>122559.23000000001</v>
      </c>
      <c r="I1110" s="364">
        <f t="shared" si="17"/>
        <v>1</v>
      </c>
      <c r="J1110" s="587">
        <v>104175.35</v>
      </c>
      <c r="K1110" s="587">
        <v>0</v>
      </c>
      <c r="L1110" s="587">
        <v>18383.88</v>
      </c>
      <c r="M1110" s="587">
        <v>0</v>
      </c>
      <c r="N1110" s="587">
        <v>0</v>
      </c>
      <c r="O1110" s="27" t="s">
        <v>27</v>
      </c>
      <c r="P1110" s="565"/>
      <c r="Q1110" s="565"/>
      <c r="R1110" s="565"/>
      <c r="S1110" s="565"/>
      <c r="T1110" s="565"/>
      <c r="U1110" s="565"/>
      <c r="V1110" s="565"/>
      <c r="W1110" s="565"/>
      <c r="X1110" s="330"/>
      <c r="GA1110" s="204"/>
    </row>
    <row r="1111" spans="1:183" s="215" customFormat="1" ht="102.65" customHeight="1" x14ac:dyDescent="0.35">
      <c r="A1111" s="67" t="s">
        <v>2495</v>
      </c>
      <c r="B1111" s="13" t="s">
        <v>176</v>
      </c>
      <c r="C1111" s="14" t="s">
        <v>248</v>
      </c>
      <c r="D1111" s="13" t="s">
        <v>1929</v>
      </c>
      <c r="E1111" s="336" t="s">
        <v>1930</v>
      </c>
      <c r="F1111" s="12" t="s">
        <v>1931</v>
      </c>
      <c r="G1111" s="588">
        <v>58191.39</v>
      </c>
      <c r="H1111" s="363">
        <f>J1111+K1111+L1111+M1111+N1111</f>
        <v>56280.04</v>
      </c>
      <c r="I1111" s="364">
        <f t="shared" si="17"/>
        <v>0.75</v>
      </c>
      <c r="J1111" s="587">
        <v>35878.519999999997</v>
      </c>
      <c r="K1111" s="587">
        <v>6331.51</v>
      </c>
      <c r="L1111" s="587">
        <v>0</v>
      </c>
      <c r="M1111" s="587">
        <v>0</v>
      </c>
      <c r="N1111" s="587">
        <v>14070.01</v>
      </c>
      <c r="O1111" s="27" t="s">
        <v>27</v>
      </c>
      <c r="P1111" s="565"/>
      <c r="Q1111" s="565"/>
      <c r="R1111" s="565"/>
      <c r="S1111" s="565"/>
      <c r="T1111" s="565"/>
      <c r="U1111" s="565"/>
      <c r="V1111" s="565"/>
      <c r="W1111" s="565"/>
      <c r="X1111" s="330"/>
      <c r="GA1111" s="204"/>
    </row>
    <row r="1112" spans="1:183" s="215" customFormat="1" ht="97.5" customHeight="1" x14ac:dyDescent="0.35">
      <c r="A1112" s="67" t="s">
        <v>2495</v>
      </c>
      <c r="B1112" s="13" t="s">
        <v>176</v>
      </c>
      <c r="C1112" s="14" t="s">
        <v>248</v>
      </c>
      <c r="D1112" s="13" t="s">
        <v>1932</v>
      </c>
      <c r="E1112" s="336" t="s">
        <v>1933</v>
      </c>
      <c r="F1112" s="12" t="s">
        <v>1931</v>
      </c>
      <c r="G1112" s="571">
        <v>25000</v>
      </c>
      <c r="H1112" s="363">
        <f>J1112+K1112+L1112+M1112+N1112</f>
        <v>25000</v>
      </c>
      <c r="I1112" s="364">
        <f t="shared" si="17"/>
        <v>1</v>
      </c>
      <c r="J1112" s="585">
        <v>21250</v>
      </c>
      <c r="K1112" s="585">
        <v>3750</v>
      </c>
      <c r="L1112" s="585">
        <v>0</v>
      </c>
      <c r="M1112" s="585">
        <v>0</v>
      </c>
      <c r="N1112" s="585">
        <v>0</v>
      </c>
      <c r="O1112" s="27" t="s">
        <v>27</v>
      </c>
      <c r="P1112" s="565"/>
      <c r="Q1112" s="565"/>
      <c r="R1112" s="565"/>
      <c r="S1112" s="565"/>
      <c r="T1112" s="565"/>
      <c r="U1112" s="565"/>
      <c r="V1112" s="565"/>
      <c r="W1112" s="565"/>
      <c r="X1112" s="330"/>
      <c r="GA1112" s="204"/>
    </row>
    <row r="1113" spans="1:183" s="215" customFormat="1" ht="123.9" customHeight="1" x14ac:dyDescent="0.35">
      <c r="A1113" s="67" t="s">
        <v>2495</v>
      </c>
      <c r="B1113" s="13" t="s">
        <v>351</v>
      </c>
      <c r="C1113" s="14" t="s">
        <v>50</v>
      </c>
      <c r="D1113" s="394"/>
      <c r="E1113" s="336" t="s">
        <v>1934</v>
      </c>
      <c r="F1113" s="12" t="s">
        <v>1898</v>
      </c>
      <c r="G1113" s="571">
        <v>174137.76</v>
      </c>
      <c r="H1113" s="264">
        <f>J1113+K1113+L1113+M1113+N1113</f>
        <v>172437.81</v>
      </c>
      <c r="I1113" s="265">
        <f t="shared" si="17"/>
        <v>0.83547314826139352</v>
      </c>
      <c r="J1113" s="585">
        <v>122457.08</v>
      </c>
      <c r="K1113" s="585">
        <v>21610.080000000002</v>
      </c>
      <c r="L1113" s="585">
        <v>0</v>
      </c>
      <c r="M1113" s="585">
        <v>0</v>
      </c>
      <c r="N1113" s="585">
        <v>28370.65</v>
      </c>
      <c r="O1113" s="27" t="s">
        <v>27</v>
      </c>
      <c r="P1113" s="565"/>
      <c r="Q1113" s="565"/>
      <c r="R1113" s="565"/>
      <c r="S1113" s="565"/>
      <c r="T1113" s="565"/>
      <c r="U1113" s="565"/>
      <c r="V1113" s="565"/>
      <c r="W1113" s="565"/>
      <c r="X1113" s="330"/>
      <c r="GA1113" s="204"/>
    </row>
    <row r="1114" spans="1:183" s="215" customFormat="1" ht="78.650000000000006" customHeight="1" x14ac:dyDescent="0.35">
      <c r="A1114" s="67" t="s">
        <v>2495</v>
      </c>
      <c r="B1114" s="13" t="s">
        <v>351</v>
      </c>
      <c r="C1114" s="14" t="s">
        <v>50</v>
      </c>
      <c r="D1114" s="394"/>
      <c r="E1114" s="336" t="s">
        <v>1935</v>
      </c>
      <c r="F1114" s="12" t="s">
        <v>1914</v>
      </c>
      <c r="G1114" s="571">
        <v>184977.33</v>
      </c>
      <c r="H1114" s="363">
        <f>J1114+K1114+L1114+M1114+N1114</f>
        <v>184977.33</v>
      </c>
      <c r="I1114" s="364">
        <f t="shared" si="17"/>
        <v>0.83961721147126522</v>
      </c>
      <c r="J1114" s="585">
        <v>132013.62</v>
      </c>
      <c r="K1114" s="585">
        <v>23296.53</v>
      </c>
      <c r="L1114" s="585">
        <v>0</v>
      </c>
      <c r="M1114" s="585">
        <v>0</v>
      </c>
      <c r="N1114" s="585">
        <v>29667.18</v>
      </c>
      <c r="O1114" s="27" t="s">
        <v>27</v>
      </c>
      <c r="P1114" s="565"/>
      <c r="Q1114" s="565"/>
      <c r="R1114" s="565"/>
      <c r="S1114" s="565"/>
      <c r="T1114" s="565"/>
      <c r="U1114" s="565"/>
      <c r="V1114" s="565"/>
      <c r="W1114" s="565"/>
      <c r="X1114" s="330"/>
      <c r="GA1114" s="204"/>
    </row>
    <row r="1115" spans="1:183" s="215" customFormat="1" ht="74.400000000000006" customHeight="1" x14ac:dyDescent="0.35">
      <c r="A1115" s="67" t="s">
        <v>2495</v>
      </c>
      <c r="B1115" s="13" t="s">
        <v>351</v>
      </c>
      <c r="C1115" s="14" t="s">
        <v>50</v>
      </c>
      <c r="D1115" s="394"/>
      <c r="E1115" s="336" t="s">
        <v>1936</v>
      </c>
      <c r="F1115" s="12" t="s">
        <v>1896</v>
      </c>
      <c r="G1115" s="571">
        <v>171150.31</v>
      </c>
      <c r="H1115" s="363">
        <f>J1115+K1115+L1115+M1115+N1115</f>
        <v>171150.31</v>
      </c>
      <c r="I1115" s="364">
        <f t="shared" si="17"/>
        <v>0.8499999795501394</v>
      </c>
      <c r="J1115" s="585">
        <v>123656.09</v>
      </c>
      <c r="K1115" s="585">
        <v>21821.67</v>
      </c>
      <c r="L1115" s="585">
        <v>0</v>
      </c>
      <c r="M1115" s="585">
        <v>0</v>
      </c>
      <c r="N1115" s="585">
        <v>25672.55</v>
      </c>
      <c r="O1115" s="27" t="s">
        <v>27</v>
      </c>
      <c r="P1115" s="565"/>
      <c r="Q1115" s="565"/>
      <c r="R1115" s="565"/>
      <c r="S1115" s="565"/>
      <c r="T1115" s="565"/>
      <c r="U1115" s="565"/>
      <c r="V1115" s="565"/>
      <c r="W1115" s="565"/>
      <c r="X1115" s="330"/>
      <c r="GA1115" s="204"/>
    </row>
    <row r="1116" spans="1:183" s="215" customFormat="1" ht="90.9" customHeight="1" x14ac:dyDescent="0.35">
      <c r="A1116" s="67" t="s">
        <v>2495</v>
      </c>
      <c r="B1116" s="13" t="s">
        <v>351</v>
      </c>
      <c r="C1116" s="14" t="s">
        <v>50</v>
      </c>
      <c r="D1116" s="394"/>
      <c r="E1116" s="336" t="s">
        <v>1937</v>
      </c>
      <c r="F1116" s="12" t="s">
        <v>1938</v>
      </c>
      <c r="G1116" s="571">
        <v>248679.04000000001</v>
      </c>
      <c r="H1116" s="363">
        <f>J1116+K1116+L1116+M1116+N1116</f>
        <v>248679.04000000001</v>
      </c>
      <c r="I1116" s="364">
        <f t="shared" si="17"/>
        <v>0.84473194845854316</v>
      </c>
      <c r="J1116" s="585">
        <v>178557.06</v>
      </c>
      <c r="K1116" s="585">
        <v>31510.07</v>
      </c>
      <c r="L1116" s="585">
        <v>0</v>
      </c>
      <c r="M1116" s="581">
        <v>0</v>
      </c>
      <c r="N1116" s="585">
        <v>38611.910000000003</v>
      </c>
      <c r="O1116" s="27" t="s">
        <v>27</v>
      </c>
      <c r="P1116" s="565"/>
      <c r="Q1116" s="565"/>
      <c r="R1116" s="565"/>
      <c r="S1116" s="565"/>
      <c r="T1116" s="565"/>
      <c r="U1116" s="565"/>
      <c r="V1116" s="565"/>
      <c r="W1116" s="565"/>
      <c r="X1116" s="330"/>
      <c r="GA1116" s="204"/>
    </row>
    <row r="1117" spans="1:183" s="215" customFormat="1" ht="50.15" customHeight="1" x14ac:dyDescent="0.35">
      <c r="A1117" s="67" t="s">
        <v>2495</v>
      </c>
      <c r="B1117" s="13" t="s">
        <v>351</v>
      </c>
      <c r="C1117" s="14" t="s">
        <v>50</v>
      </c>
      <c r="D1117" s="12" t="s">
        <v>1939</v>
      </c>
      <c r="E1117" s="336" t="s">
        <v>1940</v>
      </c>
      <c r="F1117" s="12" t="s">
        <v>1941</v>
      </c>
      <c r="G1117" s="26">
        <v>29228.79</v>
      </c>
      <c r="H1117" s="363">
        <f>J1117+K1117+L1117+M1117+N1117</f>
        <v>27774.79</v>
      </c>
      <c r="I1117" s="364">
        <f t="shared" si="17"/>
        <v>0.64706159794547502</v>
      </c>
      <c r="J1117" s="26">
        <v>15276.2</v>
      </c>
      <c r="K1117" s="26">
        <v>2695.8</v>
      </c>
      <c r="L1117" s="26">
        <v>0</v>
      </c>
      <c r="M1117" s="581">
        <v>0</v>
      </c>
      <c r="N1117" s="32">
        <v>9802.7900000000009</v>
      </c>
      <c r="O1117" s="27" t="s">
        <v>27</v>
      </c>
      <c r="P1117" s="565"/>
      <c r="Q1117" s="565"/>
      <c r="R1117" s="565"/>
      <c r="S1117" s="565"/>
      <c r="T1117" s="565"/>
      <c r="U1117" s="565"/>
      <c r="V1117" s="565"/>
      <c r="W1117" s="565"/>
      <c r="X1117" s="330"/>
      <c r="GA1117" s="204"/>
    </row>
    <row r="1118" spans="1:183" s="215" customFormat="1" ht="74.150000000000006" customHeight="1" x14ac:dyDescent="0.35">
      <c r="A1118" s="67" t="s">
        <v>2495</v>
      </c>
      <c r="B1118" s="13" t="s">
        <v>351</v>
      </c>
      <c r="C1118" s="14" t="s">
        <v>50</v>
      </c>
      <c r="D1118" s="12" t="s">
        <v>1942</v>
      </c>
      <c r="E1118" s="336" t="s">
        <v>1943</v>
      </c>
      <c r="F1118" s="12" t="s">
        <v>1944</v>
      </c>
      <c r="G1118" s="26">
        <v>48981.24</v>
      </c>
      <c r="H1118" s="363">
        <f>J1118+K1118+L1118+M1118+N1118</f>
        <v>46155.57</v>
      </c>
      <c r="I1118" s="364">
        <f t="shared" si="17"/>
        <v>0.73506187877216111</v>
      </c>
      <c r="J1118" s="26">
        <v>28838.12</v>
      </c>
      <c r="K1118" s="26">
        <v>5089.08</v>
      </c>
      <c r="L1118" s="26">
        <v>0</v>
      </c>
      <c r="M1118" s="581">
        <v>0</v>
      </c>
      <c r="N1118" s="32">
        <v>12228.37</v>
      </c>
      <c r="O1118" s="27" t="s">
        <v>27</v>
      </c>
      <c r="P1118" s="565"/>
      <c r="Q1118" s="565"/>
      <c r="R1118" s="565"/>
      <c r="S1118" s="565"/>
      <c r="T1118" s="565"/>
      <c r="U1118" s="565"/>
      <c r="V1118" s="565"/>
      <c r="W1118" s="565"/>
      <c r="X1118" s="330"/>
      <c r="GA1118" s="204"/>
    </row>
    <row r="1119" spans="1:183" s="215" customFormat="1" ht="74.400000000000006" customHeight="1" x14ac:dyDescent="0.35">
      <c r="A1119" s="67" t="s">
        <v>2495</v>
      </c>
      <c r="B1119" s="13" t="s">
        <v>351</v>
      </c>
      <c r="C1119" s="14" t="s">
        <v>50</v>
      </c>
      <c r="D1119" s="12" t="s">
        <v>1945</v>
      </c>
      <c r="E1119" s="336" t="s">
        <v>1946</v>
      </c>
      <c r="F1119" s="12" t="s">
        <v>1947</v>
      </c>
      <c r="G1119" s="18">
        <v>112187.71</v>
      </c>
      <c r="H1119" s="363">
        <f>J1119+K1119+L1119+M1119+N1119</f>
        <v>112187.71</v>
      </c>
      <c r="I1119" s="364">
        <f t="shared" si="17"/>
        <v>0.74999739276254052</v>
      </c>
      <c r="J1119" s="18">
        <v>71519.41</v>
      </c>
      <c r="K1119" s="18">
        <v>12621.08</v>
      </c>
      <c r="L1119" s="18">
        <v>0</v>
      </c>
      <c r="M1119" s="589">
        <v>0</v>
      </c>
      <c r="N1119" s="549">
        <v>28047.22</v>
      </c>
      <c r="O1119" s="27" t="s">
        <v>27</v>
      </c>
      <c r="P1119" s="565"/>
      <c r="Q1119" s="565"/>
      <c r="R1119" s="565"/>
      <c r="S1119" s="565"/>
      <c r="T1119" s="565"/>
      <c r="U1119" s="565"/>
      <c r="V1119" s="565"/>
      <c r="W1119" s="565"/>
      <c r="X1119" s="330"/>
      <c r="GA1119" s="204"/>
    </row>
    <row r="1120" spans="1:183" s="215" customFormat="1" ht="72" customHeight="1" x14ac:dyDescent="0.35">
      <c r="A1120" s="67" t="s">
        <v>2495</v>
      </c>
      <c r="B1120" s="13" t="s">
        <v>351</v>
      </c>
      <c r="C1120" s="14" t="s">
        <v>50</v>
      </c>
      <c r="D1120" s="12" t="s">
        <v>1948</v>
      </c>
      <c r="E1120" s="336" t="s">
        <v>1949</v>
      </c>
      <c r="F1120" s="12" t="s">
        <v>443</v>
      </c>
      <c r="G1120" s="26">
        <v>94681.83</v>
      </c>
      <c r="H1120" s="363">
        <f>J1120+K1120+L1120+M1120+N1120</f>
        <v>90079.15</v>
      </c>
      <c r="I1120" s="364">
        <f t="shared" si="17"/>
        <v>0.70767119805193546</v>
      </c>
      <c r="J1120" s="26">
        <v>54184.45</v>
      </c>
      <c r="K1120" s="26">
        <v>9561.9699999999993</v>
      </c>
      <c r="L1120" s="26">
        <v>0</v>
      </c>
      <c r="M1120" s="581">
        <v>0</v>
      </c>
      <c r="N1120" s="32">
        <v>26332.73</v>
      </c>
      <c r="O1120" s="27" t="s">
        <v>27</v>
      </c>
      <c r="P1120" s="565"/>
      <c r="Q1120" s="565"/>
      <c r="R1120" s="565"/>
      <c r="S1120" s="565"/>
      <c r="T1120" s="565"/>
      <c r="U1120" s="565"/>
      <c r="V1120" s="565"/>
      <c r="W1120" s="565"/>
      <c r="X1120" s="330"/>
      <c r="GA1120" s="204"/>
    </row>
    <row r="1121" spans="1:183" s="215" customFormat="1" ht="57.9" customHeight="1" x14ac:dyDescent="0.35">
      <c r="A1121" s="67" t="s">
        <v>2495</v>
      </c>
      <c r="B1121" s="13" t="s">
        <v>351</v>
      </c>
      <c r="C1121" s="14" t="s">
        <v>50</v>
      </c>
      <c r="D1121" s="12"/>
      <c r="E1121" s="336" t="s">
        <v>1950</v>
      </c>
      <c r="F1121" s="12" t="s">
        <v>894</v>
      </c>
      <c r="G1121" s="26">
        <v>17500</v>
      </c>
      <c r="H1121" s="363">
        <f>J1121+K1121+L1121+M1121+N1121</f>
        <v>17000</v>
      </c>
      <c r="I1121" s="364">
        <f t="shared" si="17"/>
        <v>0.65294117647058825</v>
      </c>
      <c r="J1121" s="26">
        <v>9435</v>
      </c>
      <c r="K1121" s="26">
        <v>1665</v>
      </c>
      <c r="L1121" s="26">
        <v>0</v>
      </c>
      <c r="M1121" s="581">
        <v>0</v>
      </c>
      <c r="N1121" s="32">
        <v>5900</v>
      </c>
      <c r="O1121" s="27" t="s">
        <v>27</v>
      </c>
      <c r="P1121" s="565"/>
      <c r="Q1121" s="565"/>
      <c r="R1121" s="565"/>
      <c r="S1121" s="565"/>
      <c r="T1121" s="565"/>
      <c r="U1121" s="565"/>
      <c r="V1121" s="565"/>
      <c r="W1121" s="565"/>
      <c r="X1121" s="330"/>
      <c r="GA1121" s="204"/>
    </row>
    <row r="1122" spans="1:183" s="215" customFormat="1" ht="72.900000000000006" customHeight="1" x14ac:dyDescent="0.35">
      <c r="B1122" s="13" t="s">
        <v>351</v>
      </c>
      <c r="C1122" s="14" t="s">
        <v>50</v>
      </c>
      <c r="D1122" s="12" t="s">
        <v>1951</v>
      </c>
      <c r="E1122" s="336" t="s">
        <v>1952</v>
      </c>
      <c r="F1122" s="12" t="s">
        <v>695</v>
      </c>
      <c r="G1122" s="26">
        <v>73976.2</v>
      </c>
      <c r="H1122" s="363">
        <f>J1122+K1122+L1122+M1122+N1122</f>
        <v>57965.45</v>
      </c>
      <c r="I1122" s="364">
        <f t="shared" si="17"/>
        <v>0.50000008625827974</v>
      </c>
      <c r="J1122" s="26">
        <v>24635.32</v>
      </c>
      <c r="K1122" s="26">
        <v>4347.41</v>
      </c>
      <c r="L1122" s="26">
        <v>0</v>
      </c>
      <c r="M1122" s="581">
        <v>0</v>
      </c>
      <c r="N1122" s="32">
        <v>28982.720000000001</v>
      </c>
      <c r="O1122" s="27" t="s">
        <v>27</v>
      </c>
      <c r="P1122" s="565"/>
      <c r="Q1122" s="565"/>
      <c r="R1122" s="565"/>
      <c r="S1122" s="565"/>
      <c r="T1122" s="565"/>
      <c r="U1122" s="565"/>
      <c r="V1122" s="565"/>
      <c r="W1122" s="565"/>
      <c r="X1122" s="330"/>
      <c r="GA1122" s="204"/>
    </row>
    <row r="1123" spans="1:183" s="215" customFormat="1" ht="75.900000000000006" customHeight="1" x14ac:dyDescent="0.35">
      <c r="B1123" s="13" t="s">
        <v>351</v>
      </c>
      <c r="C1123" s="14" t="s">
        <v>50</v>
      </c>
      <c r="D1123" s="12" t="s">
        <v>1953</v>
      </c>
      <c r="E1123" s="336" t="s">
        <v>1954</v>
      </c>
      <c r="F1123" s="12" t="s">
        <v>1020</v>
      </c>
      <c r="G1123" s="26">
        <v>122462.85</v>
      </c>
      <c r="H1123" s="363">
        <f>J1123+K1123+L1123+M1123+N1123</f>
        <v>121462.85</v>
      </c>
      <c r="I1123" s="364">
        <f t="shared" si="17"/>
        <v>0.50102916241468065</v>
      </c>
      <c r="J1123" s="26">
        <v>51727.96</v>
      </c>
      <c r="K1123" s="26">
        <v>9128.4699999999993</v>
      </c>
      <c r="L1123" s="26">
        <v>0</v>
      </c>
      <c r="M1123" s="581">
        <v>0</v>
      </c>
      <c r="N1123" s="32">
        <v>60606.42</v>
      </c>
      <c r="O1123" s="27" t="s">
        <v>27</v>
      </c>
      <c r="P1123" s="565"/>
      <c r="Q1123" s="565"/>
      <c r="R1123" s="565"/>
      <c r="S1123" s="565"/>
      <c r="T1123" s="565"/>
      <c r="U1123" s="565"/>
      <c r="V1123" s="565"/>
      <c r="W1123" s="565"/>
      <c r="X1123" s="330"/>
      <c r="GA1123" s="204"/>
    </row>
    <row r="1124" spans="1:183" s="215" customFormat="1" ht="69.650000000000006" customHeight="1" x14ac:dyDescent="0.35">
      <c r="B1124" s="13" t="s">
        <v>351</v>
      </c>
      <c r="C1124" s="14" t="s">
        <v>50</v>
      </c>
      <c r="D1124" s="12" t="s">
        <v>1955</v>
      </c>
      <c r="E1124" s="336" t="s">
        <v>1956</v>
      </c>
      <c r="F1124" s="12" t="s">
        <v>686</v>
      </c>
      <c r="G1124" s="26">
        <v>18881</v>
      </c>
      <c r="H1124" s="363">
        <f>J1124+K1124+L1124+M1124+N1124</f>
        <v>18881</v>
      </c>
      <c r="I1124" s="364">
        <f t="shared" si="17"/>
        <v>0.65264816482177845</v>
      </c>
      <c r="J1124" s="26">
        <v>10474.25</v>
      </c>
      <c r="K1124" s="26">
        <v>1848.4</v>
      </c>
      <c r="L1124" s="26">
        <v>0</v>
      </c>
      <c r="M1124" s="581">
        <v>0</v>
      </c>
      <c r="N1124" s="32">
        <v>6558.35</v>
      </c>
      <c r="O1124" s="27" t="s">
        <v>27</v>
      </c>
      <c r="P1124" s="565"/>
      <c r="Q1124" s="565"/>
      <c r="R1124" s="565"/>
      <c r="S1124" s="565"/>
      <c r="T1124" s="565"/>
      <c r="U1124" s="565"/>
      <c r="V1124" s="565"/>
      <c r="W1124" s="565"/>
      <c r="X1124" s="330"/>
      <c r="GA1124" s="204"/>
    </row>
    <row r="1125" spans="1:183" s="215" customFormat="1" ht="81" customHeight="1" x14ac:dyDescent="0.35">
      <c r="B1125" s="13" t="s">
        <v>351</v>
      </c>
      <c r="C1125" s="14" t="s">
        <v>50</v>
      </c>
      <c r="D1125" s="12" t="s">
        <v>1957</v>
      </c>
      <c r="E1125" s="336" t="s">
        <v>1958</v>
      </c>
      <c r="F1125" s="12" t="s">
        <v>1268</v>
      </c>
      <c r="G1125" s="26">
        <v>3267.5</v>
      </c>
      <c r="H1125" s="363">
        <f>J1125+K1125+L1125+M1125+N1125</f>
        <v>3267.5</v>
      </c>
      <c r="I1125" s="364">
        <f t="shared" si="17"/>
        <v>0.5000030604437643</v>
      </c>
      <c r="J1125" s="26">
        <v>1388.69</v>
      </c>
      <c r="K1125" s="26">
        <v>245.07</v>
      </c>
      <c r="L1125" s="26">
        <v>0</v>
      </c>
      <c r="M1125" s="581">
        <v>0</v>
      </c>
      <c r="N1125" s="32">
        <v>1633.74</v>
      </c>
      <c r="O1125" s="27" t="s">
        <v>27</v>
      </c>
      <c r="P1125" s="565"/>
      <c r="Q1125" s="565"/>
      <c r="R1125" s="565"/>
      <c r="S1125" s="565"/>
      <c r="T1125" s="565"/>
      <c r="U1125" s="565"/>
      <c r="V1125" s="565"/>
      <c r="W1125" s="565"/>
      <c r="X1125" s="330"/>
      <c r="GA1125" s="204"/>
    </row>
    <row r="1126" spans="1:183" s="215" customFormat="1" ht="66" customHeight="1" x14ac:dyDescent="0.35">
      <c r="B1126" s="13" t="s">
        <v>351</v>
      </c>
      <c r="C1126" s="14" t="s">
        <v>1894</v>
      </c>
      <c r="D1126" s="12"/>
      <c r="E1126" s="336" t="s">
        <v>1468</v>
      </c>
      <c r="F1126" s="12" t="s">
        <v>1938</v>
      </c>
      <c r="G1126" s="26">
        <v>50000</v>
      </c>
      <c r="H1126" s="363">
        <f>J1126+K1126+L1126+M1126+N1126</f>
        <v>50000</v>
      </c>
      <c r="I1126" s="364">
        <f t="shared" si="17"/>
        <v>1</v>
      </c>
      <c r="J1126" s="26">
        <v>42500</v>
      </c>
      <c r="K1126" s="26">
        <v>0</v>
      </c>
      <c r="L1126" s="26">
        <v>7500</v>
      </c>
      <c r="M1126" s="581">
        <v>0</v>
      </c>
      <c r="N1126" s="32">
        <v>0</v>
      </c>
      <c r="O1126" s="27"/>
      <c r="P1126" s="565"/>
      <c r="Q1126" s="565"/>
      <c r="R1126" s="565"/>
      <c r="S1126" s="565"/>
      <c r="T1126" s="565"/>
      <c r="U1126" s="565"/>
      <c r="V1126" s="565"/>
      <c r="W1126" s="565"/>
      <c r="X1126" s="330"/>
      <c r="GA1126" s="204"/>
    </row>
    <row r="1127" spans="1:183" s="215" customFormat="1" ht="71.150000000000006" customHeight="1" x14ac:dyDescent="0.35">
      <c r="B1127" s="13" t="s">
        <v>351</v>
      </c>
      <c r="C1127" s="14" t="s">
        <v>1487</v>
      </c>
      <c r="D1127" s="12" t="s">
        <v>1959</v>
      </c>
      <c r="E1127" s="336" t="s">
        <v>1960</v>
      </c>
      <c r="F1127" s="12" t="s">
        <v>1961</v>
      </c>
      <c r="G1127" s="26">
        <v>12000</v>
      </c>
      <c r="H1127" s="363">
        <f>J1127+K1127+L1127+M1127+N1127</f>
        <v>12000</v>
      </c>
      <c r="I1127" s="364">
        <f t="shared" si="17"/>
        <v>1</v>
      </c>
      <c r="J1127" s="26">
        <v>10200</v>
      </c>
      <c r="K1127" s="26">
        <v>1800</v>
      </c>
      <c r="L1127" s="26">
        <v>0</v>
      </c>
      <c r="M1127" s="581">
        <v>0</v>
      </c>
      <c r="N1127" s="32">
        <v>0</v>
      </c>
      <c r="O1127" s="27" t="s">
        <v>27</v>
      </c>
      <c r="P1127" s="565"/>
      <c r="Q1127" s="565"/>
      <c r="R1127" s="565"/>
      <c r="S1127" s="565"/>
      <c r="T1127" s="565"/>
      <c r="U1127" s="565"/>
      <c r="V1127" s="565"/>
      <c r="W1127" s="565"/>
      <c r="X1127" s="330"/>
      <c r="GA1127" s="204"/>
    </row>
    <row r="1128" spans="1:183" s="215" customFormat="1" ht="84" customHeight="1" x14ac:dyDescent="0.35">
      <c r="B1128" s="13" t="s">
        <v>351</v>
      </c>
      <c r="C1128" s="14" t="s">
        <v>1487</v>
      </c>
      <c r="D1128" s="12" t="s">
        <v>1962</v>
      </c>
      <c r="E1128" s="336" t="s">
        <v>1963</v>
      </c>
      <c r="F1128" s="12" t="s">
        <v>1964</v>
      </c>
      <c r="G1128" s="26">
        <v>12000</v>
      </c>
      <c r="H1128" s="363">
        <f>J1128+K1128+L1128+M1128+N1128</f>
        <v>12000</v>
      </c>
      <c r="I1128" s="364">
        <f t="shared" si="17"/>
        <v>1</v>
      </c>
      <c r="J1128" s="26">
        <v>10200</v>
      </c>
      <c r="K1128" s="26">
        <v>1800</v>
      </c>
      <c r="L1128" s="26">
        <v>0</v>
      </c>
      <c r="M1128" s="581">
        <v>0</v>
      </c>
      <c r="N1128" s="32">
        <v>0</v>
      </c>
      <c r="O1128" s="27" t="s">
        <v>27</v>
      </c>
      <c r="P1128" s="565"/>
      <c r="Q1128" s="565"/>
      <c r="R1128" s="565"/>
      <c r="S1128" s="565"/>
      <c r="T1128" s="565"/>
      <c r="U1128" s="565"/>
      <c r="V1128" s="565"/>
      <c r="W1128" s="565"/>
      <c r="X1128" s="330"/>
      <c r="GA1128" s="204"/>
    </row>
    <row r="1129" spans="1:183" s="215" customFormat="1" ht="99.9" customHeight="1" x14ac:dyDescent="0.35">
      <c r="B1129" s="13" t="s">
        <v>351</v>
      </c>
      <c r="C1129" s="14" t="s">
        <v>1487</v>
      </c>
      <c r="D1129" s="12" t="s">
        <v>1965</v>
      </c>
      <c r="E1129" s="336" t="s">
        <v>1966</v>
      </c>
      <c r="F1129" s="12" t="s">
        <v>1967</v>
      </c>
      <c r="G1129" s="26">
        <v>12000</v>
      </c>
      <c r="H1129" s="363">
        <f>J1129+K1129+L1129+M1129+N1129</f>
        <v>12000</v>
      </c>
      <c r="I1129" s="364">
        <f t="shared" si="17"/>
        <v>1</v>
      </c>
      <c r="J1129" s="26">
        <v>10200</v>
      </c>
      <c r="K1129" s="26">
        <v>1800</v>
      </c>
      <c r="L1129" s="26">
        <v>0</v>
      </c>
      <c r="M1129" s="581">
        <v>0</v>
      </c>
      <c r="N1129" s="32">
        <v>0</v>
      </c>
      <c r="O1129" s="27" t="s">
        <v>27</v>
      </c>
      <c r="P1129" s="565"/>
      <c r="Q1129" s="565"/>
      <c r="R1129" s="565"/>
      <c r="S1129" s="565"/>
      <c r="T1129" s="565"/>
      <c r="U1129" s="565"/>
      <c r="V1129" s="565"/>
      <c r="W1129" s="565"/>
      <c r="X1129" s="330"/>
      <c r="GA1129" s="204"/>
    </row>
    <row r="1130" spans="1:183" s="215" customFormat="1" ht="65.400000000000006" customHeight="1" x14ac:dyDescent="0.35">
      <c r="B1130" s="13" t="s">
        <v>351</v>
      </c>
      <c r="C1130" s="14" t="s">
        <v>1487</v>
      </c>
      <c r="D1130" s="12"/>
      <c r="E1130" s="336" t="s">
        <v>1968</v>
      </c>
      <c r="F1130" s="12" t="s">
        <v>1388</v>
      </c>
      <c r="G1130" s="26">
        <v>12000</v>
      </c>
      <c r="H1130" s="363">
        <f>J1130+K1130+L1130+M1130+N1130</f>
        <v>12000</v>
      </c>
      <c r="I1130" s="364">
        <f t="shared" si="17"/>
        <v>1</v>
      </c>
      <c r="J1130" s="26">
        <v>10200</v>
      </c>
      <c r="K1130" s="26">
        <v>1800</v>
      </c>
      <c r="L1130" s="26">
        <v>0</v>
      </c>
      <c r="M1130" s="581">
        <v>0</v>
      </c>
      <c r="N1130" s="32">
        <v>0</v>
      </c>
      <c r="O1130" s="27" t="s">
        <v>27</v>
      </c>
      <c r="P1130" s="565"/>
      <c r="Q1130" s="565"/>
      <c r="R1130" s="565"/>
      <c r="S1130" s="565"/>
      <c r="T1130" s="565"/>
      <c r="U1130" s="565"/>
      <c r="V1130" s="565"/>
      <c r="W1130" s="565"/>
      <c r="X1130" s="330"/>
      <c r="GA1130" s="204"/>
    </row>
    <row r="1131" spans="1:183" s="215" customFormat="1" ht="94.5" customHeight="1" x14ac:dyDescent="0.35">
      <c r="B1131" s="13" t="s">
        <v>351</v>
      </c>
      <c r="C1131" s="14" t="s">
        <v>1603</v>
      </c>
      <c r="D1131" s="12" t="s">
        <v>1969</v>
      </c>
      <c r="E1131" s="590" t="s">
        <v>1970</v>
      </c>
      <c r="F1131" s="12" t="s">
        <v>1971</v>
      </c>
      <c r="G1131" s="26">
        <v>133842.01</v>
      </c>
      <c r="H1131" s="363">
        <f>J1131+K1131+L1131+M1131+N1131</f>
        <v>130517.40999999999</v>
      </c>
      <c r="I1131" s="364">
        <f t="shared" si="17"/>
        <v>0.65000002681634583</v>
      </c>
      <c r="J1131" s="26">
        <v>72110.87</v>
      </c>
      <c r="K1131" s="26">
        <v>12725.45</v>
      </c>
      <c r="L1131" s="26">
        <v>0</v>
      </c>
      <c r="M1131" s="581">
        <v>0</v>
      </c>
      <c r="N1131" s="32">
        <v>45681.09</v>
      </c>
      <c r="O1131" s="27" t="s">
        <v>27</v>
      </c>
      <c r="P1131" s="565"/>
      <c r="Q1131" s="565"/>
      <c r="R1131" s="565"/>
      <c r="S1131" s="565"/>
      <c r="T1131" s="565"/>
      <c r="U1131" s="565"/>
      <c r="V1131" s="565"/>
      <c r="W1131" s="565"/>
      <c r="X1131" s="330"/>
      <c r="GA1131" s="204"/>
    </row>
    <row r="1132" spans="1:183" s="215" customFormat="1" ht="87.65" customHeight="1" x14ac:dyDescent="0.35">
      <c r="B1132" s="13" t="s">
        <v>1642</v>
      </c>
      <c r="C1132" s="14" t="s">
        <v>1972</v>
      </c>
      <c r="D1132" s="12" t="s">
        <v>1973</v>
      </c>
      <c r="E1132" s="336" t="s">
        <v>1974</v>
      </c>
      <c r="F1132" s="12" t="s">
        <v>1975</v>
      </c>
      <c r="G1132" s="26">
        <v>54500</v>
      </c>
      <c r="H1132" s="363">
        <f>J1132+K1132+L1132+M1132+N1132</f>
        <v>44508.82</v>
      </c>
      <c r="I1132" s="364">
        <f t="shared" si="17"/>
        <v>1</v>
      </c>
      <c r="J1132" s="26">
        <v>37832.49</v>
      </c>
      <c r="K1132" s="26">
        <v>0</v>
      </c>
      <c r="L1132" s="26">
        <v>6676.33</v>
      </c>
      <c r="M1132" s="589">
        <v>0</v>
      </c>
      <c r="N1132" s="32">
        <v>0</v>
      </c>
      <c r="O1132" s="27" t="s">
        <v>27</v>
      </c>
      <c r="P1132" s="565"/>
      <c r="Q1132" s="565"/>
      <c r="R1132" s="565"/>
      <c r="S1132" s="565"/>
      <c r="T1132" s="565"/>
      <c r="U1132" s="565"/>
      <c r="V1132" s="565"/>
      <c r="W1132" s="565"/>
      <c r="X1132" s="330"/>
      <c r="GA1132" s="204"/>
    </row>
    <row r="1133" spans="1:183" s="215" customFormat="1" ht="79.5" customHeight="1" x14ac:dyDescent="0.35">
      <c r="B1133" s="13" t="s">
        <v>351</v>
      </c>
      <c r="C1133" s="14" t="s">
        <v>1976</v>
      </c>
      <c r="D1133" s="13">
        <v>1</v>
      </c>
      <c r="E1133" s="336" t="s">
        <v>1977</v>
      </c>
      <c r="F1133" s="12" t="s">
        <v>1978</v>
      </c>
      <c r="G1133" s="15">
        <v>171696.16</v>
      </c>
      <c r="H1133" s="264">
        <f>J1133+K1133+L1133+M1133+N1133</f>
        <v>171696.16</v>
      </c>
      <c r="I1133" s="265">
        <f t="shared" si="17"/>
        <v>1</v>
      </c>
      <c r="J1133" s="15">
        <v>145941.73000000001</v>
      </c>
      <c r="K1133" s="15">
        <v>0</v>
      </c>
      <c r="L1133" s="15">
        <v>25754.43</v>
      </c>
      <c r="M1133" s="582">
        <v>0</v>
      </c>
      <c r="N1133" s="34">
        <v>0</v>
      </c>
      <c r="O1133" s="27" t="s">
        <v>27</v>
      </c>
      <c r="P1133" s="565"/>
      <c r="Q1133" s="565"/>
      <c r="R1133" s="565"/>
      <c r="S1133" s="565"/>
      <c r="T1133" s="565"/>
      <c r="U1133" s="565"/>
      <c r="V1133" s="565"/>
      <c r="W1133" s="565"/>
      <c r="X1133" s="330"/>
      <c r="GA1133" s="204"/>
    </row>
    <row r="1134" spans="1:183" s="215" customFormat="1" ht="50.15" customHeight="1" x14ac:dyDescent="0.35">
      <c r="B1134" s="13" t="s">
        <v>351</v>
      </c>
      <c r="C1134" s="14" t="s">
        <v>1902</v>
      </c>
      <c r="D1134" s="13">
        <v>1</v>
      </c>
      <c r="E1134" s="543" t="s">
        <v>1979</v>
      </c>
      <c r="F1134" s="12" t="s">
        <v>1980</v>
      </c>
      <c r="G1134" s="26">
        <v>9514.3700000000008</v>
      </c>
      <c r="H1134" s="363">
        <f>J1134+K1134+L1134+M1134+N1134</f>
        <v>9514.3700000000008</v>
      </c>
      <c r="I1134" s="364">
        <f t="shared" si="17"/>
        <v>1</v>
      </c>
      <c r="J1134" s="26">
        <v>8087.21</v>
      </c>
      <c r="K1134" s="26">
        <v>0</v>
      </c>
      <c r="L1134" s="26">
        <v>1427.16</v>
      </c>
      <c r="M1134" s="581">
        <v>0</v>
      </c>
      <c r="N1134" s="32">
        <v>0</v>
      </c>
      <c r="O1134" s="27" t="s">
        <v>27</v>
      </c>
      <c r="P1134" s="565"/>
      <c r="Q1134" s="565"/>
      <c r="R1134" s="565"/>
      <c r="S1134" s="565"/>
      <c r="T1134" s="565"/>
      <c r="U1134" s="565"/>
      <c r="V1134" s="565"/>
      <c r="W1134" s="565"/>
      <c r="X1134" s="330"/>
      <c r="GA1134" s="204"/>
    </row>
    <row r="1135" spans="1:183" s="215" customFormat="1" ht="79.5" customHeight="1" x14ac:dyDescent="0.35">
      <c r="B1135" s="13" t="s">
        <v>176</v>
      </c>
      <c r="C1135" s="91" t="s">
        <v>177</v>
      </c>
      <c r="D1135" s="69" t="s">
        <v>1981</v>
      </c>
      <c r="E1135" s="566" t="s">
        <v>1982</v>
      </c>
      <c r="F1135" s="69" t="s">
        <v>1983</v>
      </c>
      <c r="G1135" s="591">
        <v>15500</v>
      </c>
      <c r="H1135" s="558">
        <f>J1135+K1135+L1135+M1135+N1135</f>
        <v>15500</v>
      </c>
      <c r="I1135" s="559">
        <f t="shared" si="17"/>
        <v>1</v>
      </c>
      <c r="J1135" s="28">
        <v>13175</v>
      </c>
      <c r="K1135" s="28">
        <v>1428.57</v>
      </c>
      <c r="L1135" s="28">
        <v>0</v>
      </c>
      <c r="M1135" s="592">
        <v>896.43</v>
      </c>
      <c r="N1135" s="592">
        <v>0</v>
      </c>
      <c r="O1135" s="561" t="s">
        <v>27</v>
      </c>
      <c r="P1135" s="572"/>
      <c r="Q1135" s="572"/>
      <c r="R1135" s="572"/>
      <c r="S1135" s="572"/>
      <c r="T1135" s="572"/>
      <c r="U1135" s="572"/>
      <c r="V1135" s="572"/>
      <c r="W1135" s="572"/>
      <c r="X1135" s="562"/>
      <c r="GA1135" s="204"/>
    </row>
    <row r="1136" spans="1:183" s="215" customFormat="1" ht="68.150000000000006" customHeight="1" x14ac:dyDescent="0.35">
      <c r="B1136" s="13" t="s">
        <v>351</v>
      </c>
      <c r="C1136" s="576" t="s">
        <v>50</v>
      </c>
      <c r="D1136" s="574"/>
      <c r="E1136" s="576" t="s">
        <v>1984</v>
      </c>
      <c r="F1136" s="574" t="s">
        <v>1985</v>
      </c>
      <c r="G1136" s="564">
        <v>123429</v>
      </c>
      <c r="H1136" s="558">
        <f>J1136+K1136+L1136+M1136+N1136</f>
        <v>122342</v>
      </c>
      <c r="I1136" s="559">
        <f t="shared" si="17"/>
        <v>0.72182079743669381</v>
      </c>
      <c r="J1136" s="15">
        <v>75062.649999999994</v>
      </c>
      <c r="K1136" s="264">
        <v>13246.35</v>
      </c>
      <c r="L1136" s="15">
        <v>0</v>
      </c>
      <c r="M1136" s="15">
        <v>0</v>
      </c>
      <c r="N1136" s="34">
        <v>34033</v>
      </c>
      <c r="O1136" s="561" t="s">
        <v>27</v>
      </c>
      <c r="P1136" s="574"/>
      <c r="Q1136" s="574"/>
      <c r="R1136" s="574"/>
      <c r="S1136" s="574"/>
      <c r="T1136" s="574"/>
      <c r="U1136" s="574"/>
      <c r="V1136" s="574"/>
      <c r="W1136" s="574"/>
      <c r="X1136" s="574"/>
      <c r="Y1136" s="574"/>
      <c r="GA1136" s="204"/>
    </row>
    <row r="1137" spans="2:183" s="215" customFormat="1" ht="71.150000000000006" customHeight="1" x14ac:dyDescent="0.35">
      <c r="B1137" s="13" t="s">
        <v>351</v>
      </c>
      <c r="C1137" s="576" t="s">
        <v>50</v>
      </c>
      <c r="D1137" s="574"/>
      <c r="E1137" s="576" t="s">
        <v>1986</v>
      </c>
      <c r="F1137" s="574" t="s">
        <v>1080</v>
      </c>
      <c r="G1137" s="580">
        <v>6450</v>
      </c>
      <c r="H1137" s="558">
        <f>J1137+K1137+L1137+M1137+N1137</f>
        <v>6450</v>
      </c>
      <c r="I1137" s="559">
        <f t="shared" si="17"/>
        <v>0.75</v>
      </c>
      <c r="J1137" s="26">
        <v>4111.87</v>
      </c>
      <c r="K1137" s="264">
        <v>725.63</v>
      </c>
      <c r="L1137" s="15">
        <v>0</v>
      </c>
      <c r="M1137" s="15">
        <v>0</v>
      </c>
      <c r="N1137" s="34">
        <v>1612.5</v>
      </c>
      <c r="O1137" s="561" t="s">
        <v>27</v>
      </c>
      <c r="P1137" s="574"/>
      <c r="Q1137" s="574"/>
      <c r="R1137" s="574"/>
      <c r="S1137" s="574"/>
      <c r="T1137" s="574"/>
      <c r="U1137" s="574"/>
      <c r="V1137" s="574"/>
      <c r="W1137" s="574"/>
      <c r="X1137" s="574"/>
      <c r="Y1137" s="574"/>
      <c r="GA1137" s="204"/>
    </row>
    <row r="1138" spans="2:183" s="215" customFormat="1" ht="114" customHeight="1" x14ac:dyDescent="0.35">
      <c r="B1138" s="13" t="s">
        <v>351</v>
      </c>
      <c r="C1138" s="576" t="s">
        <v>50</v>
      </c>
      <c r="D1138" s="574"/>
      <c r="E1138" s="576" t="s">
        <v>1987</v>
      </c>
      <c r="F1138" s="574" t="s">
        <v>1988</v>
      </c>
      <c r="G1138" s="586">
        <v>63268.42</v>
      </c>
      <c r="H1138" s="418">
        <f>J1138+K1138+L1138+M1138+N1138</f>
        <v>52483.259999999995</v>
      </c>
      <c r="I1138" s="593">
        <f t="shared" si="17"/>
        <v>0.65000020959063898</v>
      </c>
      <c r="J1138" s="15">
        <v>28997.01</v>
      </c>
      <c r="K1138" s="264">
        <v>5117.12</v>
      </c>
      <c r="L1138" s="15">
        <v>0</v>
      </c>
      <c r="M1138" s="15">
        <v>0</v>
      </c>
      <c r="N1138" s="34">
        <v>18369.13</v>
      </c>
      <c r="O1138" s="561" t="s">
        <v>27</v>
      </c>
      <c r="P1138" s="574"/>
      <c r="Q1138" s="574"/>
      <c r="R1138" s="574"/>
      <c r="S1138" s="574"/>
      <c r="T1138" s="574"/>
      <c r="U1138" s="574"/>
      <c r="V1138" s="574"/>
      <c r="W1138" s="574"/>
      <c r="X1138" s="574"/>
      <c r="Y1138" s="574"/>
      <c r="GA1138" s="204"/>
    </row>
    <row r="1139" spans="2:183" s="215" customFormat="1" ht="77.150000000000006" customHeight="1" x14ac:dyDescent="0.35">
      <c r="B1139" s="13" t="s">
        <v>351</v>
      </c>
      <c r="C1139" s="576" t="s">
        <v>50</v>
      </c>
      <c r="D1139" s="574"/>
      <c r="E1139" s="576" t="s">
        <v>1989</v>
      </c>
      <c r="F1139" s="574" t="s">
        <v>645</v>
      </c>
      <c r="G1139" s="564">
        <v>27839.1</v>
      </c>
      <c r="H1139" s="558">
        <f>J1139+K1139+L1139+M1139+N1139</f>
        <v>27839.1</v>
      </c>
      <c r="I1139" s="559">
        <f t="shared" si="17"/>
        <v>0.49999928158597085</v>
      </c>
      <c r="J1139" s="15">
        <v>11831.6</v>
      </c>
      <c r="K1139" s="264">
        <v>2087.9299999999998</v>
      </c>
      <c r="L1139" s="15">
        <v>0</v>
      </c>
      <c r="M1139" s="15">
        <v>0</v>
      </c>
      <c r="N1139" s="34">
        <v>13919.57</v>
      </c>
      <c r="O1139" s="561" t="s">
        <v>27</v>
      </c>
      <c r="P1139" s="574"/>
      <c r="Q1139" s="574"/>
      <c r="R1139" s="574"/>
      <c r="S1139" s="574"/>
      <c r="T1139" s="574"/>
      <c r="U1139" s="574"/>
      <c r="V1139" s="574"/>
      <c r="W1139" s="574"/>
      <c r="X1139" s="574"/>
      <c r="Y1139" s="574"/>
      <c r="GA1139" s="204"/>
    </row>
    <row r="1140" spans="2:183" s="215" customFormat="1" ht="77.150000000000006" customHeight="1" x14ac:dyDescent="0.35">
      <c r="B1140" s="13" t="s">
        <v>351</v>
      </c>
      <c r="C1140" s="576" t="s">
        <v>50</v>
      </c>
      <c r="D1140" s="574"/>
      <c r="E1140" s="576" t="s">
        <v>1990</v>
      </c>
      <c r="F1140" s="577" t="s">
        <v>1991</v>
      </c>
      <c r="G1140" s="578">
        <v>2875.4</v>
      </c>
      <c r="H1140" s="558">
        <f>J1140+K1140+L1140+M1140+N1140</f>
        <v>2875.4</v>
      </c>
      <c r="I1140" s="559">
        <f t="shared" si="17"/>
        <v>0.5</v>
      </c>
      <c r="J1140" s="26">
        <v>1222.04</v>
      </c>
      <c r="K1140" s="363">
        <v>215.66</v>
      </c>
      <c r="L1140" s="26">
        <v>0</v>
      </c>
      <c r="M1140" s="26">
        <v>0</v>
      </c>
      <c r="N1140" s="32">
        <v>1437.7</v>
      </c>
      <c r="O1140" s="561" t="s">
        <v>27</v>
      </c>
      <c r="P1140" s="574"/>
      <c r="Q1140" s="574"/>
      <c r="R1140" s="574"/>
      <c r="S1140" s="574"/>
      <c r="T1140" s="574"/>
      <c r="U1140" s="574"/>
      <c r="V1140" s="574"/>
      <c r="W1140" s="574"/>
      <c r="X1140" s="574"/>
      <c r="Y1140" s="574"/>
      <c r="GA1140" s="204"/>
    </row>
    <row r="1141" spans="2:183" s="215" customFormat="1" ht="65.150000000000006" customHeight="1" x14ac:dyDescent="0.35">
      <c r="B1141" s="13" t="s">
        <v>351</v>
      </c>
      <c r="C1141" s="576" t="s">
        <v>50</v>
      </c>
      <c r="D1141" s="574"/>
      <c r="E1141" s="576" t="s">
        <v>1992</v>
      </c>
      <c r="F1141" s="577" t="s">
        <v>969</v>
      </c>
      <c r="G1141" s="578">
        <v>44960.800000000003</v>
      </c>
      <c r="H1141" s="558">
        <f>J1141+K1141+L1141+M1141+N1141</f>
        <v>33001.75</v>
      </c>
      <c r="I1141" s="559">
        <f t="shared" si="17"/>
        <v>0.49999984849288293</v>
      </c>
      <c r="J1141" s="26">
        <v>14025.73</v>
      </c>
      <c r="K1141" s="363">
        <v>2475.14</v>
      </c>
      <c r="L1141" s="26">
        <v>0</v>
      </c>
      <c r="M1141" s="26">
        <v>0</v>
      </c>
      <c r="N1141" s="32">
        <v>16500.88</v>
      </c>
      <c r="O1141" s="561" t="s">
        <v>27</v>
      </c>
      <c r="P1141" s="574"/>
      <c r="Q1141" s="574"/>
      <c r="R1141" s="574"/>
      <c r="S1141" s="574"/>
      <c r="T1141" s="574"/>
      <c r="U1141" s="574"/>
      <c r="V1141" s="574"/>
      <c r="W1141" s="574"/>
      <c r="X1141" s="574"/>
      <c r="Y1141" s="574"/>
      <c r="GA1141" s="204"/>
    </row>
    <row r="1142" spans="2:183" s="215" customFormat="1" ht="69" customHeight="1" x14ac:dyDescent="0.35">
      <c r="B1142" s="13" t="s">
        <v>351</v>
      </c>
      <c r="C1142" s="576" t="s">
        <v>50</v>
      </c>
      <c r="D1142" s="574"/>
      <c r="E1142" s="576" t="s">
        <v>1993</v>
      </c>
      <c r="F1142" s="574" t="s">
        <v>1994</v>
      </c>
      <c r="G1142" s="578">
        <v>36588.65</v>
      </c>
      <c r="H1142" s="558">
        <f>J1142+K1142+L1142+M1142+N1142</f>
        <v>36588.65</v>
      </c>
      <c r="I1142" s="559">
        <f t="shared" si="17"/>
        <v>0.55397862451880575</v>
      </c>
      <c r="J1142" s="26">
        <v>17228.93</v>
      </c>
      <c r="K1142" s="363">
        <v>3040.4</v>
      </c>
      <c r="L1142" s="26">
        <v>0</v>
      </c>
      <c r="M1142" s="26">
        <v>0</v>
      </c>
      <c r="N1142" s="32">
        <v>16319.32</v>
      </c>
      <c r="O1142" s="561" t="s">
        <v>27</v>
      </c>
      <c r="P1142" s="574"/>
      <c r="Q1142" s="574"/>
      <c r="R1142" s="574"/>
      <c r="S1142" s="574"/>
      <c r="T1142" s="574"/>
      <c r="U1142" s="574"/>
      <c r="V1142" s="574"/>
      <c r="W1142" s="574"/>
      <c r="X1142" s="574"/>
      <c r="Y1142" s="574"/>
      <c r="GA1142" s="204"/>
    </row>
    <row r="1143" spans="2:183" s="215" customFormat="1" ht="95.15" customHeight="1" x14ac:dyDescent="0.35">
      <c r="B1143" s="13" t="s">
        <v>351</v>
      </c>
      <c r="C1143" s="576" t="s">
        <v>1995</v>
      </c>
      <c r="D1143" s="574"/>
      <c r="E1143" s="576" t="s">
        <v>1996</v>
      </c>
      <c r="F1143" s="574" t="s">
        <v>1997</v>
      </c>
      <c r="G1143" s="578">
        <v>42000</v>
      </c>
      <c r="H1143" s="558">
        <f>J1143+K1143+L1143+M1143+N1143</f>
        <v>42000</v>
      </c>
      <c r="I1143" s="559">
        <f t="shared" si="17"/>
        <v>1</v>
      </c>
      <c r="J1143" s="26">
        <v>35700</v>
      </c>
      <c r="K1143" s="363">
        <v>0</v>
      </c>
      <c r="L1143" s="26">
        <v>6300</v>
      </c>
      <c r="M1143" s="26">
        <v>0</v>
      </c>
      <c r="N1143" s="32">
        <v>0</v>
      </c>
      <c r="O1143" s="561" t="s">
        <v>27</v>
      </c>
      <c r="P1143" s="574"/>
      <c r="Q1143" s="574"/>
      <c r="R1143" s="574"/>
      <c r="S1143" s="574"/>
      <c r="T1143" s="574"/>
      <c r="U1143" s="574"/>
      <c r="V1143" s="574"/>
      <c r="W1143" s="574"/>
      <c r="X1143" s="574"/>
      <c r="Y1143" s="574"/>
      <c r="GA1143" s="204"/>
    </row>
    <row r="1144" spans="2:183" s="215" customFormat="1" ht="94.5" customHeight="1" x14ac:dyDescent="0.35">
      <c r="B1144" s="13" t="s">
        <v>351</v>
      </c>
      <c r="C1144" s="576" t="s">
        <v>1487</v>
      </c>
      <c r="D1144" s="574"/>
      <c r="E1144" s="576" t="s">
        <v>1998</v>
      </c>
      <c r="F1144" s="574" t="s">
        <v>1999</v>
      </c>
      <c r="G1144" s="580">
        <v>12000</v>
      </c>
      <c r="H1144" s="558">
        <f>J1144+K1144+L1144+M1144+N1144</f>
        <v>12000</v>
      </c>
      <c r="I1144" s="559">
        <f t="shared" ref="I1144:I1207" si="18">(J1144+K1144+L1144+M1144)/H1144</f>
        <v>1</v>
      </c>
      <c r="J1144" s="26">
        <v>10200</v>
      </c>
      <c r="K1144" s="363">
        <v>1800</v>
      </c>
      <c r="L1144" s="26">
        <v>0</v>
      </c>
      <c r="M1144" s="26">
        <v>0</v>
      </c>
      <c r="N1144" s="32">
        <v>0</v>
      </c>
      <c r="O1144" s="561" t="s">
        <v>27</v>
      </c>
      <c r="P1144" s="574"/>
      <c r="Q1144" s="574"/>
      <c r="R1144" s="574"/>
      <c r="S1144" s="574"/>
      <c r="T1144" s="574"/>
      <c r="U1144" s="574"/>
      <c r="V1144" s="574"/>
      <c r="W1144" s="574"/>
      <c r="X1144" s="574"/>
      <c r="Y1144" s="574"/>
      <c r="GA1144" s="204"/>
    </row>
    <row r="1145" spans="2:183" s="215" customFormat="1" ht="99.65" customHeight="1" x14ac:dyDescent="0.35">
      <c r="B1145" s="13" t="s">
        <v>351</v>
      </c>
      <c r="C1145" s="576" t="s">
        <v>1487</v>
      </c>
      <c r="D1145" s="574"/>
      <c r="E1145" s="576" t="s">
        <v>2000</v>
      </c>
      <c r="F1145" s="574" t="s">
        <v>2001</v>
      </c>
      <c r="G1145" s="580">
        <v>12000</v>
      </c>
      <c r="H1145" s="558">
        <f>J1145+K1145+L1145+M1145+N1145</f>
        <v>12000</v>
      </c>
      <c r="I1145" s="559">
        <f t="shared" si="18"/>
        <v>1</v>
      </c>
      <c r="J1145" s="26">
        <v>10200</v>
      </c>
      <c r="K1145" s="264">
        <v>1800</v>
      </c>
      <c r="L1145" s="15">
        <v>0</v>
      </c>
      <c r="M1145" s="26">
        <v>0</v>
      </c>
      <c r="N1145" s="34">
        <v>0</v>
      </c>
      <c r="O1145" s="561" t="s">
        <v>27</v>
      </c>
      <c r="P1145" s="574"/>
      <c r="Q1145" s="574"/>
      <c r="R1145" s="574"/>
      <c r="S1145" s="574"/>
      <c r="T1145" s="574"/>
      <c r="U1145" s="574"/>
      <c r="V1145" s="574"/>
      <c r="W1145" s="574"/>
      <c r="X1145" s="574"/>
      <c r="Y1145" s="574"/>
      <c r="GA1145" s="204"/>
    </row>
    <row r="1146" spans="2:183" s="215" customFormat="1" ht="78.650000000000006" customHeight="1" x14ac:dyDescent="0.35">
      <c r="B1146" s="13" t="s">
        <v>351</v>
      </c>
      <c r="C1146" s="576" t="s">
        <v>1487</v>
      </c>
      <c r="D1146" s="574"/>
      <c r="E1146" s="576" t="s">
        <v>2002</v>
      </c>
      <c r="F1146" s="574" t="s">
        <v>2003</v>
      </c>
      <c r="G1146" s="578">
        <v>12000</v>
      </c>
      <c r="H1146" s="558">
        <f>J1146+K1146+L1146+M1146+N1146</f>
        <v>12000</v>
      </c>
      <c r="I1146" s="559">
        <f t="shared" si="18"/>
        <v>1</v>
      </c>
      <c r="J1146" s="26">
        <v>10200</v>
      </c>
      <c r="K1146" s="363">
        <v>1800</v>
      </c>
      <c r="L1146" s="26">
        <v>0</v>
      </c>
      <c r="M1146" s="26">
        <v>0</v>
      </c>
      <c r="N1146" s="32">
        <v>0</v>
      </c>
      <c r="O1146" s="561" t="s">
        <v>27</v>
      </c>
      <c r="P1146" s="574"/>
      <c r="Q1146" s="574"/>
      <c r="R1146" s="574"/>
      <c r="S1146" s="574"/>
      <c r="T1146" s="574"/>
      <c r="U1146" s="574"/>
      <c r="V1146" s="574"/>
      <c r="W1146" s="574"/>
      <c r="X1146" s="574"/>
      <c r="Y1146" s="574"/>
      <c r="GA1146" s="204"/>
    </row>
    <row r="1147" spans="2:183" s="215" customFormat="1" ht="56.15" customHeight="1" x14ac:dyDescent="0.35">
      <c r="B1147" s="13" t="s">
        <v>351</v>
      </c>
      <c r="C1147" s="576" t="s">
        <v>1487</v>
      </c>
      <c r="D1147" s="574"/>
      <c r="E1147" s="576" t="s">
        <v>2004</v>
      </c>
      <c r="F1147" s="577" t="s">
        <v>2005</v>
      </c>
      <c r="G1147" s="578">
        <v>12000</v>
      </c>
      <c r="H1147" s="558">
        <f>J1147+K1147+L1147+M1147+N1147</f>
        <v>12000</v>
      </c>
      <c r="I1147" s="559">
        <f t="shared" si="18"/>
        <v>1</v>
      </c>
      <c r="J1147" s="26">
        <v>10200</v>
      </c>
      <c r="K1147" s="363">
        <v>1800</v>
      </c>
      <c r="L1147" s="26">
        <v>0</v>
      </c>
      <c r="M1147" s="26">
        <v>0</v>
      </c>
      <c r="N1147" s="32">
        <v>0</v>
      </c>
      <c r="O1147" s="561" t="s">
        <v>27</v>
      </c>
      <c r="P1147" s="574"/>
      <c r="Q1147" s="574"/>
      <c r="R1147" s="574"/>
      <c r="S1147" s="574"/>
      <c r="T1147" s="574"/>
      <c r="U1147" s="574"/>
      <c r="V1147" s="574"/>
      <c r="W1147" s="574"/>
      <c r="X1147" s="574"/>
      <c r="Y1147" s="574"/>
      <c r="GA1147" s="204"/>
    </row>
    <row r="1148" spans="2:183" s="215" customFormat="1" ht="93.65" customHeight="1" x14ac:dyDescent="0.35">
      <c r="B1148" s="13" t="s">
        <v>351</v>
      </c>
      <c r="C1148" s="595" t="s">
        <v>1924</v>
      </c>
      <c r="D1148" s="594"/>
      <c r="E1148" s="595" t="s">
        <v>2006</v>
      </c>
      <c r="F1148" s="596" t="s">
        <v>2007</v>
      </c>
      <c r="G1148" s="591">
        <v>37526.379999999997</v>
      </c>
      <c r="H1148" s="558">
        <f>J1148+K1148+L1148+M1148+N1148</f>
        <v>37526.379999999997</v>
      </c>
      <c r="I1148" s="559">
        <f t="shared" si="18"/>
        <v>1</v>
      </c>
      <c r="J1148" s="28">
        <v>31897.42</v>
      </c>
      <c r="K1148" s="558">
        <v>0</v>
      </c>
      <c r="L1148" s="28">
        <v>5628.96</v>
      </c>
      <c r="M1148" s="28">
        <v>0</v>
      </c>
      <c r="N1148" s="592">
        <v>0</v>
      </c>
      <c r="O1148" s="561" t="s">
        <v>27</v>
      </c>
      <c r="P1148" s="594"/>
      <c r="Q1148" s="594"/>
      <c r="R1148" s="594"/>
      <c r="S1148" s="594"/>
      <c r="T1148" s="594"/>
      <c r="U1148" s="594"/>
      <c r="V1148" s="594"/>
      <c r="W1148" s="594"/>
      <c r="X1148" s="594"/>
      <c r="Y1148" s="574"/>
      <c r="GA1148" s="204"/>
    </row>
    <row r="1149" spans="2:183" s="215" customFormat="1" ht="75.900000000000006" customHeight="1" x14ac:dyDescent="0.35">
      <c r="B1149" s="13" t="s">
        <v>351</v>
      </c>
      <c r="C1149" s="14" t="s">
        <v>50</v>
      </c>
      <c r="D1149" s="394"/>
      <c r="E1149" s="336" t="s">
        <v>2008</v>
      </c>
      <c r="F1149" s="12" t="s">
        <v>2009</v>
      </c>
      <c r="G1149" s="26">
        <v>237083.2</v>
      </c>
      <c r="H1149" s="558">
        <f>J1149+K1149+L1149+M1149+N1149</f>
        <v>246133.19999999998</v>
      </c>
      <c r="I1149" s="559">
        <f t="shared" si="18"/>
        <v>0.7399107475139477</v>
      </c>
      <c r="J1149" s="264">
        <v>154799.10999999999</v>
      </c>
      <c r="K1149" s="264">
        <v>0</v>
      </c>
      <c r="L1149" s="264">
        <v>27317.49</v>
      </c>
      <c r="M1149" s="264">
        <v>0</v>
      </c>
      <c r="N1149" s="32">
        <v>64016.6</v>
      </c>
      <c r="O1149" s="561" t="s">
        <v>27</v>
      </c>
      <c r="P1149" s="594"/>
      <c r="Q1149" s="594"/>
      <c r="R1149" s="594"/>
      <c r="S1149" s="594"/>
      <c r="T1149" s="594"/>
      <c r="U1149" s="594"/>
      <c r="V1149" s="594"/>
      <c r="W1149" s="594"/>
      <c r="X1149" s="330"/>
      <c r="GA1149" s="204"/>
    </row>
    <row r="1150" spans="2:183" s="215" customFormat="1" ht="72" customHeight="1" x14ac:dyDescent="0.35">
      <c r="B1150" s="13" t="s">
        <v>351</v>
      </c>
      <c r="C1150" s="261" t="s">
        <v>50</v>
      </c>
      <c r="D1150" s="394"/>
      <c r="E1150" s="261" t="s">
        <v>2010</v>
      </c>
      <c r="F1150" s="25" t="s">
        <v>2011</v>
      </c>
      <c r="G1150" s="26">
        <v>232674.79</v>
      </c>
      <c r="H1150" s="558">
        <f>J1150+K1150+L1150+M1150+N1150</f>
        <v>223623.64</v>
      </c>
      <c r="I1150" s="559">
        <f t="shared" si="18"/>
        <v>0.75</v>
      </c>
      <c r="J1150" s="264">
        <v>142560.07</v>
      </c>
      <c r="K1150" s="264">
        <v>25157.66</v>
      </c>
      <c r="L1150" s="264">
        <v>0</v>
      </c>
      <c r="M1150" s="264">
        <v>0</v>
      </c>
      <c r="N1150" s="26">
        <v>55905.91</v>
      </c>
      <c r="O1150" s="561" t="s">
        <v>27</v>
      </c>
      <c r="P1150" s="594"/>
      <c r="Q1150" s="594"/>
      <c r="R1150" s="594"/>
      <c r="S1150" s="594"/>
      <c r="T1150" s="594"/>
      <c r="U1150" s="594"/>
      <c r="V1150" s="594"/>
      <c r="W1150" s="594"/>
      <c r="X1150" s="330"/>
      <c r="GA1150" s="204"/>
    </row>
    <row r="1151" spans="2:183" s="215" customFormat="1" ht="90.9" customHeight="1" x14ac:dyDescent="0.35">
      <c r="B1151" s="13" t="s">
        <v>1413</v>
      </c>
      <c r="C1151" s="261" t="s">
        <v>1414</v>
      </c>
      <c r="D1151" s="394"/>
      <c r="E1151" s="261" t="s">
        <v>2012</v>
      </c>
      <c r="F1151" s="25" t="s">
        <v>522</v>
      </c>
      <c r="G1151" s="26">
        <v>465080</v>
      </c>
      <c r="H1151" s="558">
        <f>J1151+K1151+L1151+M1151+N1151</f>
        <v>455399</v>
      </c>
      <c r="I1151" s="559">
        <f t="shared" si="18"/>
        <v>0.8</v>
      </c>
      <c r="J1151" s="264">
        <v>309671.32</v>
      </c>
      <c r="K1151" s="264">
        <v>54647.88</v>
      </c>
      <c r="L1151" s="264">
        <v>0</v>
      </c>
      <c r="M1151" s="264">
        <v>0</v>
      </c>
      <c r="N1151" s="26">
        <v>91079.8</v>
      </c>
      <c r="O1151" s="561" t="s">
        <v>27</v>
      </c>
      <c r="P1151" s="594"/>
      <c r="Q1151" s="594"/>
      <c r="R1151" s="594"/>
      <c r="S1151" s="594"/>
      <c r="T1151" s="594"/>
      <c r="U1151" s="594"/>
      <c r="V1151" s="594"/>
      <c r="W1151" s="594"/>
      <c r="X1151" s="330"/>
      <c r="GA1151" s="204"/>
    </row>
    <row r="1152" spans="2:183" s="215" customFormat="1" ht="60.9" customHeight="1" x14ac:dyDescent="0.35">
      <c r="B1152" s="13" t="s">
        <v>176</v>
      </c>
      <c r="C1152" s="91" t="s">
        <v>177</v>
      </c>
      <c r="D1152" s="597"/>
      <c r="E1152" s="563" t="s">
        <v>2013</v>
      </c>
      <c r="F1152" s="45" t="s">
        <v>2014</v>
      </c>
      <c r="G1152" s="28">
        <v>161825.28</v>
      </c>
      <c r="H1152" s="558">
        <f>J1152+K1152+L1152+M1152+N1152</f>
        <v>161825.28</v>
      </c>
      <c r="I1152" s="559">
        <f t="shared" si="18"/>
        <v>1</v>
      </c>
      <c r="J1152" s="418">
        <v>137551.48000000001</v>
      </c>
      <c r="K1152" s="418">
        <v>24273.8</v>
      </c>
      <c r="L1152" s="418">
        <v>0</v>
      </c>
      <c r="M1152" s="418">
        <v>0</v>
      </c>
      <c r="N1152" s="592">
        <v>0</v>
      </c>
      <c r="O1152" s="561" t="s">
        <v>27</v>
      </c>
      <c r="P1152" s="594"/>
      <c r="Q1152" s="594"/>
      <c r="R1152" s="594"/>
      <c r="S1152" s="594"/>
      <c r="T1152" s="594"/>
      <c r="U1152" s="594"/>
      <c r="V1152" s="594"/>
      <c r="W1152" s="594"/>
      <c r="X1152" s="562"/>
      <c r="GA1152" s="204"/>
    </row>
    <row r="1153" spans="2:183" s="215" customFormat="1" ht="69.650000000000006" customHeight="1" x14ac:dyDescent="0.35">
      <c r="B1153" s="13" t="s">
        <v>351</v>
      </c>
      <c r="C1153" s="198" t="s">
        <v>1603</v>
      </c>
      <c r="D1153" s="597"/>
      <c r="E1153" s="566" t="s">
        <v>2015</v>
      </c>
      <c r="F1153" s="45" t="s">
        <v>1082</v>
      </c>
      <c r="G1153" s="567">
        <v>183980.38</v>
      </c>
      <c r="H1153" s="598">
        <f>J1153+K1153+L1153+M1153+N1153</f>
        <v>183980.38</v>
      </c>
      <c r="I1153" s="593">
        <f t="shared" si="18"/>
        <v>0.6499997988915992</v>
      </c>
      <c r="J1153" s="418">
        <v>101649.21</v>
      </c>
      <c r="K1153" s="434">
        <v>17938</v>
      </c>
      <c r="L1153" s="418">
        <v>0</v>
      </c>
      <c r="M1153" s="418">
        <v>0</v>
      </c>
      <c r="N1153" s="418">
        <v>64393.17</v>
      </c>
      <c r="O1153" s="561" t="s">
        <v>27</v>
      </c>
      <c r="P1153" s="573" t="s">
        <v>66</v>
      </c>
      <c r="Q1153" s="573" t="s">
        <v>66</v>
      </c>
      <c r="R1153" s="573" t="s">
        <v>66</v>
      </c>
      <c r="S1153" s="573" t="s">
        <v>66</v>
      </c>
      <c r="T1153" s="573" t="s">
        <v>66</v>
      </c>
      <c r="U1153" s="573" t="s">
        <v>66</v>
      </c>
      <c r="V1153" s="573" t="s">
        <v>66</v>
      </c>
      <c r="W1153" s="573" t="s">
        <v>66</v>
      </c>
      <c r="X1153" s="562"/>
      <c r="GA1153" s="204"/>
    </row>
    <row r="1154" spans="2:183" s="215" customFormat="1" ht="69.650000000000006" customHeight="1" x14ac:dyDescent="0.35">
      <c r="B1154" s="13" t="s">
        <v>351</v>
      </c>
      <c r="C1154" s="14" t="s">
        <v>50</v>
      </c>
      <c r="D1154" s="394"/>
      <c r="E1154" s="14" t="s">
        <v>2016</v>
      </c>
      <c r="F1154" s="12" t="s">
        <v>1997</v>
      </c>
      <c r="G1154" s="264">
        <v>123237.27</v>
      </c>
      <c r="H1154" s="598">
        <f>J1154+K1154+L1154+M1154+N1154</f>
        <v>122738.27</v>
      </c>
      <c r="I1154" s="593">
        <f t="shared" si="18"/>
        <v>0.85000000407370901</v>
      </c>
      <c r="J1154" s="264">
        <v>88678.399999999994</v>
      </c>
      <c r="K1154" s="264">
        <v>15649.13</v>
      </c>
      <c r="L1154" s="264">
        <v>0</v>
      </c>
      <c r="M1154" s="264">
        <v>0</v>
      </c>
      <c r="N1154" s="264">
        <v>18410.740000000002</v>
      </c>
      <c r="O1154" s="561" t="s">
        <v>27</v>
      </c>
      <c r="P1154" s="565"/>
      <c r="Q1154" s="565"/>
      <c r="R1154" s="565"/>
      <c r="S1154" s="565"/>
      <c r="T1154" s="565"/>
      <c r="U1154" s="565"/>
      <c r="V1154" s="565"/>
      <c r="W1154" s="565"/>
      <c r="X1154" s="330"/>
      <c r="GA1154" s="204"/>
    </row>
    <row r="1155" spans="2:183" s="215" customFormat="1" ht="110.4" customHeight="1" x14ac:dyDescent="0.35">
      <c r="B1155" s="13" t="s">
        <v>351</v>
      </c>
      <c r="C1155" s="14" t="s">
        <v>50</v>
      </c>
      <c r="D1155" s="394"/>
      <c r="E1155" s="14" t="s">
        <v>2017</v>
      </c>
      <c r="F1155" s="12" t="s">
        <v>2018</v>
      </c>
      <c r="G1155" s="264">
        <v>94070</v>
      </c>
      <c r="H1155" s="598">
        <f>J1155+K1155+L1155+M1155+N1155</f>
        <v>67625</v>
      </c>
      <c r="I1155" s="593">
        <f t="shared" si="18"/>
        <v>0.75</v>
      </c>
      <c r="J1155" s="264">
        <v>43110.93</v>
      </c>
      <c r="K1155" s="264">
        <v>7607.82</v>
      </c>
      <c r="L1155" s="264">
        <v>0</v>
      </c>
      <c r="M1155" s="264">
        <v>0</v>
      </c>
      <c r="N1155" s="264">
        <v>16906.25</v>
      </c>
      <c r="O1155" s="561" t="s">
        <v>27</v>
      </c>
      <c r="P1155" s="565"/>
      <c r="Q1155" s="565"/>
      <c r="R1155" s="565"/>
      <c r="S1155" s="565"/>
      <c r="T1155" s="565"/>
      <c r="U1155" s="565"/>
      <c r="V1155" s="565"/>
      <c r="W1155" s="565"/>
      <c r="X1155" s="330"/>
      <c r="GA1155" s="204"/>
    </row>
    <row r="1156" spans="2:183" s="215" customFormat="1" ht="75" customHeight="1" x14ac:dyDescent="0.35">
      <c r="B1156" s="13" t="s">
        <v>351</v>
      </c>
      <c r="C1156" s="14" t="s">
        <v>312</v>
      </c>
      <c r="D1156" s="394"/>
      <c r="E1156" s="14" t="s">
        <v>2019</v>
      </c>
      <c r="F1156" s="12" t="s">
        <v>2020</v>
      </c>
      <c r="G1156" s="15">
        <v>2094.6</v>
      </c>
      <c r="H1156" s="598">
        <f>J1156+K1156+L1156+M1156+N1156</f>
        <v>2094.6</v>
      </c>
      <c r="I1156" s="593">
        <f t="shared" si="18"/>
        <v>1</v>
      </c>
      <c r="J1156" s="15">
        <v>1780.41</v>
      </c>
      <c r="K1156" s="15">
        <v>314.19</v>
      </c>
      <c r="L1156" s="264">
        <v>0</v>
      </c>
      <c r="M1156" s="264">
        <v>0</v>
      </c>
      <c r="N1156" s="264">
        <v>0</v>
      </c>
      <c r="O1156" s="561" t="s">
        <v>27</v>
      </c>
      <c r="P1156" s="565"/>
      <c r="Q1156" s="565"/>
      <c r="R1156" s="565"/>
      <c r="S1156" s="565"/>
      <c r="T1156" s="565"/>
      <c r="U1156" s="565"/>
      <c r="V1156" s="565"/>
      <c r="W1156" s="565"/>
      <c r="X1156" s="330"/>
      <c r="GA1156" s="204"/>
    </row>
    <row r="1157" spans="2:183" s="215" customFormat="1" ht="50.15" customHeight="1" x14ac:dyDescent="0.35">
      <c r="B1157" s="13" t="s">
        <v>351</v>
      </c>
      <c r="C1157" s="14" t="s">
        <v>312</v>
      </c>
      <c r="D1157" s="394"/>
      <c r="E1157" s="14" t="s">
        <v>2021</v>
      </c>
      <c r="F1157" s="21" t="s">
        <v>2022</v>
      </c>
      <c r="G1157" s="26">
        <v>1913.15</v>
      </c>
      <c r="H1157" s="598">
        <f>J1157+K1157+L1157+M1157+N1157</f>
        <v>1410.6</v>
      </c>
      <c r="I1157" s="593">
        <f t="shared" si="18"/>
        <v>1</v>
      </c>
      <c r="J1157" s="26">
        <v>1199.01</v>
      </c>
      <c r="K1157" s="26">
        <v>211.59</v>
      </c>
      <c r="L1157" s="264">
        <v>0</v>
      </c>
      <c r="M1157" s="264">
        <v>0</v>
      </c>
      <c r="N1157" s="264">
        <v>0</v>
      </c>
      <c r="O1157" s="561" t="s">
        <v>27</v>
      </c>
      <c r="P1157" s="565"/>
      <c r="Q1157" s="565"/>
      <c r="R1157" s="565"/>
      <c r="S1157" s="565"/>
      <c r="T1157" s="565"/>
      <c r="U1157" s="565"/>
      <c r="V1157" s="565"/>
      <c r="W1157" s="565"/>
      <c r="X1157" s="330"/>
      <c r="GA1157" s="204"/>
    </row>
    <row r="1158" spans="2:183" s="215" customFormat="1" ht="71.150000000000006" customHeight="1" x14ac:dyDescent="0.35">
      <c r="B1158" s="13" t="s">
        <v>351</v>
      </c>
      <c r="C1158" s="14" t="s">
        <v>50</v>
      </c>
      <c r="D1158" s="394"/>
      <c r="E1158" s="14" t="s">
        <v>2023</v>
      </c>
      <c r="F1158" s="12" t="s">
        <v>2024</v>
      </c>
      <c r="G1158" s="26">
        <v>124302.84</v>
      </c>
      <c r="H1158" s="598">
        <f>J1158+K1158+L1158+M1158+N1158</f>
        <v>124058.48</v>
      </c>
      <c r="I1158" s="593">
        <f t="shared" si="18"/>
        <v>0.75</v>
      </c>
      <c r="J1158" s="26">
        <v>79087.28</v>
      </c>
      <c r="K1158" s="26">
        <v>13956.58</v>
      </c>
      <c r="L1158" s="264">
        <v>0</v>
      </c>
      <c r="M1158" s="264">
        <v>0</v>
      </c>
      <c r="N1158" s="32">
        <v>31014.62</v>
      </c>
      <c r="O1158" s="561" t="s">
        <v>27</v>
      </c>
      <c r="P1158" s="565"/>
      <c r="Q1158" s="565"/>
      <c r="R1158" s="565"/>
      <c r="S1158" s="565"/>
      <c r="T1158" s="565"/>
      <c r="U1158" s="565"/>
      <c r="V1158" s="565"/>
      <c r="W1158" s="565"/>
      <c r="X1158" s="330"/>
      <c r="GA1158" s="204"/>
    </row>
    <row r="1159" spans="2:183" s="215" customFormat="1" ht="101.4" customHeight="1" x14ac:dyDescent="0.35">
      <c r="B1159" s="13" t="s">
        <v>351</v>
      </c>
      <c r="C1159" s="14" t="s">
        <v>50</v>
      </c>
      <c r="D1159" s="394"/>
      <c r="E1159" s="14" t="s">
        <v>2025</v>
      </c>
      <c r="F1159" s="21" t="s">
        <v>2026</v>
      </c>
      <c r="G1159" s="26">
        <v>55262.39</v>
      </c>
      <c r="H1159" s="598">
        <f>J1159+K1159+L1159+M1159+N1159</f>
        <v>54356.76</v>
      </c>
      <c r="I1159" s="593">
        <f t="shared" si="18"/>
        <v>0.820020177803092</v>
      </c>
      <c r="J1159" s="26">
        <v>37887.589999999997</v>
      </c>
      <c r="K1159" s="26">
        <v>6686.05</v>
      </c>
      <c r="L1159" s="264">
        <v>0</v>
      </c>
      <c r="M1159" s="264">
        <v>0</v>
      </c>
      <c r="N1159" s="32">
        <v>9783.1200000000008</v>
      </c>
      <c r="O1159" s="561" t="s">
        <v>27</v>
      </c>
      <c r="P1159" s="565"/>
      <c r="Q1159" s="565"/>
      <c r="R1159" s="565"/>
      <c r="S1159" s="565"/>
      <c r="T1159" s="565"/>
      <c r="U1159" s="565"/>
      <c r="V1159" s="565"/>
      <c r="W1159" s="565"/>
      <c r="X1159" s="330"/>
      <c r="GA1159" s="204"/>
    </row>
    <row r="1160" spans="2:183" s="215" customFormat="1" ht="75.650000000000006" customHeight="1" x14ac:dyDescent="0.35">
      <c r="B1160" s="13" t="s">
        <v>351</v>
      </c>
      <c r="C1160" s="14" t="s">
        <v>50</v>
      </c>
      <c r="D1160" s="394"/>
      <c r="E1160" s="14" t="s">
        <v>2027</v>
      </c>
      <c r="F1160" s="12" t="s">
        <v>2028</v>
      </c>
      <c r="G1160" s="15">
        <v>19605</v>
      </c>
      <c r="H1160" s="598">
        <f>J1160+K1160+L1160+M1160+N1160</f>
        <v>19605</v>
      </c>
      <c r="I1160" s="593">
        <f t="shared" si="18"/>
        <v>0.5</v>
      </c>
      <c r="J1160" s="15">
        <v>8332.1200000000008</v>
      </c>
      <c r="K1160" s="15">
        <v>1470.38</v>
      </c>
      <c r="L1160" s="264">
        <v>0</v>
      </c>
      <c r="M1160" s="264">
        <v>0</v>
      </c>
      <c r="N1160" s="34">
        <v>9802.5</v>
      </c>
      <c r="O1160" s="561" t="s">
        <v>27</v>
      </c>
      <c r="P1160" s="565"/>
      <c r="Q1160" s="565"/>
      <c r="R1160" s="565"/>
      <c r="S1160" s="565"/>
      <c r="T1160" s="565"/>
      <c r="U1160" s="565"/>
      <c r="V1160" s="565"/>
      <c r="W1160" s="565"/>
      <c r="X1160" s="330"/>
      <c r="GA1160" s="204"/>
    </row>
    <row r="1161" spans="2:183" s="215" customFormat="1" ht="78.900000000000006" customHeight="1" x14ac:dyDescent="0.35">
      <c r="B1161" s="13" t="s">
        <v>351</v>
      </c>
      <c r="C1161" s="14" t="s">
        <v>1449</v>
      </c>
      <c r="D1161" s="394"/>
      <c r="E1161" s="14" t="s">
        <v>2029</v>
      </c>
      <c r="F1161" s="12" t="s">
        <v>2026</v>
      </c>
      <c r="G1161" s="15">
        <v>36000</v>
      </c>
      <c r="H1161" s="599">
        <f>J1161+K1161+L1161+M1161+N1161</f>
        <v>36000</v>
      </c>
      <c r="I1161" s="265">
        <f t="shared" si="18"/>
        <v>1</v>
      </c>
      <c r="J1161" s="15">
        <v>30600</v>
      </c>
      <c r="K1161" s="15">
        <v>0</v>
      </c>
      <c r="L1161" s="15">
        <v>5400</v>
      </c>
      <c r="M1161" s="264">
        <v>0</v>
      </c>
      <c r="N1161" s="34">
        <v>0</v>
      </c>
      <c r="O1161" s="27" t="s">
        <v>27</v>
      </c>
      <c r="P1161" s="565"/>
      <c r="Q1161" s="565"/>
      <c r="R1161" s="565"/>
      <c r="S1161" s="565"/>
      <c r="T1161" s="565"/>
      <c r="U1161" s="565"/>
      <c r="V1161" s="565"/>
      <c r="W1161" s="565"/>
      <c r="X1161" s="330"/>
      <c r="GA1161" s="204"/>
    </row>
    <row r="1162" spans="2:183" s="215" customFormat="1" ht="75" customHeight="1" x14ac:dyDescent="0.35">
      <c r="B1162" s="13" t="s">
        <v>351</v>
      </c>
      <c r="C1162" s="14" t="s">
        <v>50</v>
      </c>
      <c r="D1162" s="13" t="s">
        <v>2030</v>
      </c>
      <c r="E1162" s="14" t="s">
        <v>2031</v>
      </c>
      <c r="F1162" s="12" t="s">
        <v>2032</v>
      </c>
      <c r="G1162" s="264">
        <v>343611.4</v>
      </c>
      <c r="H1162" s="599">
        <f>J1162+K1162+L1162+M1162+N1162</f>
        <v>323561.40000000002</v>
      </c>
      <c r="I1162" s="265">
        <f t="shared" si="18"/>
        <v>0.75</v>
      </c>
      <c r="J1162" s="264">
        <v>206270.39</v>
      </c>
      <c r="K1162" s="264">
        <v>36400.660000000003</v>
      </c>
      <c r="L1162" s="264">
        <v>0</v>
      </c>
      <c r="M1162" s="264">
        <v>0</v>
      </c>
      <c r="N1162" s="32">
        <v>80890.350000000006</v>
      </c>
      <c r="O1162" s="27" t="s">
        <v>27</v>
      </c>
      <c r="P1162" s="565"/>
      <c r="Q1162" s="565"/>
      <c r="R1162" s="565"/>
      <c r="S1162" s="565"/>
      <c r="T1162" s="565"/>
      <c r="U1162" s="565"/>
      <c r="V1162" s="565"/>
      <c r="W1162" s="565"/>
      <c r="X1162" s="330"/>
      <c r="GA1162" s="204"/>
    </row>
    <row r="1163" spans="2:183" s="215" customFormat="1" ht="74.400000000000006" customHeight="1" x14ac:dyDescent="0.35">
      <c r="B1163" s="25" t="s">
        <v>351</v>
      </c>
      <c r="C1163" s="261" t="s">
        <v>50</v>
      </c>
      <c r="D1163" s="25" t="s">
        <v>2033</v>
      </c>
      <c r="E1163" s="14" t="s">
        <v>2034</v>
      </c>
      <c r="F1163" s="12" t="s">
        <v>1393</v>
      </c>
      <c r="G1163" s="264">
        <v>350270</v>
      </c>
      <c r="H1163" s="599">
        <f>J1163+K1163+L1163+M1163+N1163</f>
        <v>275486.97000000003</v>
      </c>
      <c r="I1163" s="265">
        <f t="shared" si="18"/>
        <v>0.75000000907483932</v>
      </c>
      <c r="J1163" s="264">
        <v>175622.94</v>
      </c>
      <c r="K1163" s="264">
        <v>30992.29</v>
      </c>
      <c r="L1163" s="264">
        <v>0</v>
      </c>
      <c r="M1163" s="264">
        <v>0</v>
      </c>
      <c r="N1163" s="26">
        <v>68871.740000000005</v>
      </c>
      <c r="O1163" s="27" t="s">
        <v>27</v>
      </c>
      <c r="P1163" s="565"/>
      <c r="Q1163" s="565"/>
      <c r="R1163" s="565"/>
      <c r="S1163" s="565"/>
      <c r="T1163" s="565"/>
      <c r="U1163" s="565"/>
      <c r="V1163" s="565"/>
      <c r="W1163" s="565"/>
      <c r="X1163" s="330"/>
      <c r="GA1163" s="204"/>
    </row>
    <row r="1164" spans="2:183" s="215" customFormat="1" ht="113.15" customHeight="1" x14ac:dyDescent="0.35">
      <c r="B1164" s="25" t="s">
        <v>1364</v>
      </c>
      <c r="C1164" s="261" t="s">
        <v>72</v>
      </c>
      <c r="D1164" s="25" t="s">
        <v>2035</v>
      </c>
      <c r="E1164" s="14" t="s">
        <v>2036</v>
      </c>
      <c r="F1164" s="12" t="s">
        <v>2037</v>
      </c>
      <c r="G1164" s="264">
        <v>6540000</v>
      </c>
      <c r="H1164" s="599">
        <f>J1164+K1164+L1164+M1164+N1164</f>
        <v>6333000</v>
      </c>
      <c r="I1164" s="265">
        <f t="shared" si="18"/>
        <v>0.75</v>
      </c>
      <c r="J1164" s="264">
        <v>4037287.5</v>
      </c>
      <c r="K1164" s="264">
        <v>712462.5</v>
      </c>
      <c r="L1164" s="264">
        <v>0</v>
      </c>
      <c r="M1164" s="264">
        <v>0</v>
      </c>
      <c r="N1164" s="26">
        <v>1583250</v>
      </c>
      <c r="O1164" s="27" t="s">
        <v>27</v>
      </c>
      <c r="P1164" s="565"/>
      <c r="Q1164" s="565"/>
      <c r="R1164" s="565"/>
      <c r="S1164" s="565"/>
      <c r="T1164" s="565"/>
      <c r="U1164" s="565"/>
      <c r="V1164" s="565"/>
      <c r="W1164" s="565"/>
      <c r="X1164" s="330"/>
      <c r="GA1164" s="204"/>
    </row>
    <row r="1165" spans="2:183" s="215" customFormat="1" ht="81" customHeight="1" x14ac:dyDescent="0.35">
      <c r="B1165" s="574" t="s">
        <v>351</v>
      </c>
      <c r="C1165" s="14" t="str">
        <f>'[1]CE 08 JUIN 2022'!C13</f>
        <v>Modernisation des exploitations agricoles</v>
      </c>
      <c r="D1165" s="14" t="str">
        <f>'[1]CE 08 JUIN 2022'!D13</f>
        <v>RMAR040121DA0970183</v>
      </c>
      <c r="E1165" s="14" t="str">
        <f>'[1]CE 08 JUIN 2022'!E13</f>
        <v>Plantations de vergers 2021 -2022 Pitayas, chadeks, mangue, abricots</v>
      </c>
      <c r="F1165" s="12" t="str">
        <f>'[1]CE 08 JUIN 2022'!F13</f>
        <v>SCEA FERME PILOTE ECO MARTINIQUE</v>
      </c>
      <c r="G1165" s="264">
        <f>'[1]CE 08 JUIN 2022'!M13</f>
        <v>65893.05</v>
      </c>
      <c r="H1165" s="599">
        <f>J1165+K1165+L1165+M1165+N1165</f>
        <v>49179.05</v>
      </c>
      <c r="I1165" s="265">
        <f t="shared" si="18"/>
        <v>0.69391926033544771</v>
      </c>
      <c r="J1165" s="264">
        <f>'[1]CE 08 JUIN 2022'!P13</f>
        <v>29007.34</v>
      </c>
      <c r="K1165" s="264">
        <f>'[1]CE 08 JUIN 2022'!S13</f>
        <v>0</v>
      </c>
      <c r="L1165" s="264">
        <f>'[1]CE 08 JUIN 2022'!Y13</f>
        <v>5118.95</v>
      </c>
      <c r="M1165" s="264">
        <f>'[1]CE 08 JUIN 2022'!AE13</f>
        <v>0</v>
      </c>
      <c r="N1165" s="264">
        <f>'[1]CE 08 JUIN 2022'!AO13</f>
        <v>15052.76</v>
      </c>
      <c r="O1165" s="27" t="s">
        <v>27</v>
      </c>
      <c r="P1165" s="565"/>
      <c r="Q1165" s="565"/>
      <c r="R1165" s="565"/>
      <c r="S1165" s="565"/>
      <c r="T1165" s="565"/>
      <c r="U1165" s="565"/>
      <c r="V1165" s="565"/>
      <c r="W1165" s="565"/>
      <c r="X1165" s="330"/>
      <c r="GA1165" s="204"/>
    </row>
    <row r="1166" spans="2:183" s="215" customFormat="1" ht="81.900000000000006" customHeight="1" x14ac:dyDescent="0.35">
      <c r="B1166" s="574" t="s">
        <v>351</v>
      </c>
      <c r="C1166" s="14" t="str">
        <f>'[1]CE 08 JUIN 2022'!C14</f>
        <v>Modernisation des exploitations agricoles</v>
      </c>
      <c r="D1166" s="14" t="str">
        <f>'[1]CE 08 JUIN 2022'!D14</f>
        <v>RMAR040121DA0970133</v>
      </c>
      <c r="E1166" s="14" t="str">
        <f>'[1]CE 08 JUIN 2022'!E14</f>
        <v>Maîtrise de l'enherbement sous verger diversifié grâce à un désherbage mécanique</v>
      </c>
      <c r="F1166" s="12" t="str">
        <f>'[1]CE 08 JUIN 2022'!F14</f>
        <v xml:space="preserve">CHALONEC Cédrick </v>
      </c>
      <c r="G1166" s="264">
        <f>'[1]CE 08 JUIN 2022'!M14</f>
        <v>25100</v>
      </c>
      <c r="H1166" s="599">
        <f>J1166+K1166+L1166+M1166+N1166</f>
        <v>25100</v>
      </c>
      <c r="I1166" s="265">
        <f t="shared" si="18"/>
        <v>0.75</v>
      </c>
      <c r="J1166" s="264">
        <f>'[1]CE 08 JUIN 2022'!P14</f>
        <v>16001.25</v>
      </c>
      <c r="K1166" s="264">
        <f>'[1]CE 08 JUIN 2022'!S14</f>
        <v>2823.75</v>
      </c>
      <c r="L1166" s="264">
        <f>'[1]CE 08 JUIN 2022'!Y14</f>
        <v>0</v>
      </c>
      <c r="M1166" s="264">
        <f>'[1]CE 08 JUIN 2022'!AE14</f>
        <v>0</v>
      </c>
      <c r="N1166" s="264">
        <f>'[1]CE 08 JUIN 2022'!AO14</f>
        <v>6275</v>
      </c>
      <c r="O1166" s="27" t="s">
        <v>27</v>
      </c>
      <c r="P1166" s="565"/>
      <c r="Q1166" s="565"/>
      <c r="R1166" s="565"/>
      <c r="S1166" s="565"/>
      <c r="T1166" s="565"/>
      <c r="U1166" s="565"/>
      <c r="V1166" s="565"/>
      <c r="W1166" s="565"/>
      <c r="X1166" s="330"/>
      <c r="GA1166" s="204"/>
    </row>
    <row r="1167" spans="2:183" s="215" customFormat="1" ht="50.15" customHeight="1" x14ac:dyDescent="0.35">
      <c r="B1167" s="574" t="s">
        <v>351</v>
      </c>
      <c r="C1167" s="14" t="str">
        <f>'[1]CE 08 JUIN 2022'!C15</f>
        <v>Modernisation des exploitations agricoles</v>
      </c>
      <c r="D1167" s="14" t="str">
        <f>'[1]CE 08 JUIN 2022'!D15</f>
        <v>RMAR040121DA0970193</v>
      </c>
      <c r="E1167" s="14" t="str">
        <f>'[1]CE 08 JUIN 2022'!E15</f>
        <v xml:space="preserve">Conteneur de stockage pour une miellerie </v>
      </c>
      <c r="F1167" s="12" t="str">
        <f>'[1]CE 08 JUIN 2022'!F15</f>
        <v>DUNO Dimitri</v>
      </c>
      <c r="G1167" s="264">
        <f>'[1]CE 08 JUIN 2022'!M15</f>
        <v>40568</v>
      </c>
      <c r="H1167" s="599">
        <f>J1167+K1167+L1167+M1167+N1167</f>
        <v>40568</v>
      </c>
      <c r="I1167" s="265">
        <f t="shared" si="18"/>
        <v>0.75</v>
      </c>
      <c r="J1167" s="264">
        <f>'[1]CE 08 JUIN 2022'!P15</f>
        <v>25862.1</v>
      </c>
      <c r="K1167" s="264">
        <f>'[1]CE 08 JUIN 2022'!S15</f>
        <v>0</v>
      </c>
      <c r="L1167" s="264">
        <f>'[1]CE 08 JUIN 2022'!Y15</f>
        <v>4563.8999999999996</v>
      </c>
      <c r="M1167" s="264">
        <f>'[1]CE 08 JUIN 2022'!AE15</f>
        <v>0</v>
      </c>
      <c r="N1167" s="264">
        <f>'[1]CE 08 JUIN 2022'!AO15</f>
        <v>10142</v>
      </c>
      <c r="O1167" s="27" t="s">
        <v>27</v>
      </c>
      <c r="P1167" s="565"/>
      <c r="Q1167" s="565"/>
      <c r="R1167" s="565"/>
      <c r="S1167" s="565"/>
      <c r="T1167" s="565"/>
      <c r="U1167" s="565"/>
      <c r="V1167" s="565"/>
      <c r="W1167" s="565"/>
      <c r="X1167" s="330"/>
      <c r="GA1167" s="204"/>
    </row>
    <row r="1168" spans="2:183" s="215" customFormat="1" ht="60.9" customHeight="1" x14ac:dyDescent="0.35">
      <c r="B1168" s="574" t="s">
        <v>1486</v>
      </c>
      <c r="C1168" s="14" t="str">
        <f>'[1]CE 08 JUIN 2022'!C16</f>
        <v>Accompagnement du développement des petites exploitations</v>
      </c>
      <c r="D1168" s="14" t="str">
        <f>'[1]CE 08 JUIN 2022'!D16</f>
        <v>RMAR060322DA0970002</v>
      </c>
      <c r="E1168" s="14" t="str">
        <f>'[1]CE 08 JUIN 2022'!E16</f>
        <v>Maîtrise de l'enherbement et création d'une pépinière</v>
      </c>
      <c r="F1168" s="12" t="str">
        <f>'[1]CE 08 JUIN 2022'!F16</f>
        <v xml:space="preserve">MARIE-LOUISE Séraphin </v>
      </c>
      <c r="G1168" s="264">
        <f>'[1]CE 08 JUIN 2022'!M16</f>
        <v>12000</v>
      </c>
      <c r="H1168" s="599">
        <f>J1168+K1168+L1168+M1168+N1168</f>
        <v>12000</v>
      </c>
      <c r="I1168" s="265">
        <f t="shared" si="18"/>
        <v>1</v>
      </c>
      <c r="J1168" s="264">
        <f>'[1]CE 08 JUIN 2022'!P16</f>
        <v>10200</v>
      </c>
      <c r="K1168" s="264">
        <f>'[1]CE 08 JUIN 2022'!S16</f>
        <v>1800</v>
      </c>
      <c r="L1168" s="264">
        <f>'[1]CE 08 JUIN 2022'!Y16</f>
        <v>0</v>
      </c>
      <c r="M1168" s="264">
        <f>'[1]CE 08 JUIN 2022'!AE16</f>
        <v>0</v>
      </c>
      <c r="N1168" s="264">
        <f>'[1]CE 08 JUIN 2022'!AO16</f>
        <v>0</v>
      </c>
      <c r="O1168" s="27" t="s">
        <v>27</v>
      </c>
      <c r="P1168" s="565"/>
      <c r="Q1168" s="565"/>
      <c r="R1168" s="565"/>
      <c r="S1168" s="565"/>
      <c r="T1168" s="565"/>
      <c r="U1168" s="565"/>
      <c r="V1168" s="565"/>
      <c r="W1168" s="565"/>
      <c r="X1168" s="330"/>
      <c r="GA1168" s="204"/>
    </row>
    <row r="1169" spans="2:183" s="215" customFormat="1" ht="63" customHeight="1" x14ac:dyDescent="0.35">
      <c r="B1169" s="574" t="s">
        <v>1486</v>
      </c>
      <c r="C1169" s="14" t="str">
        <f>'[1]CE 08 JUIN 2022'!C17</f>
        <v>Accompagnement du développement des petites exploitations</v>
      </c>
      <c r="D1169" s="14" t="str">
        <f>'[1]CE 08 JUIN 2022'!D17</f>
        <v>RMAR060322DA0970003</v>
      </c>
      <c r="E1169" s="14" t="str">
        <f>'[1]CE 08 JUIN 2022'!E17</f>
        <v>Améliorer l'accueil et les conditions de travail du cannelier bio</v>
      </c>
      <c r="F1169" s="12" t="str">
        <f>'[1]CE 08 JUIN 2022'!F17</f>
        <v xml:space="preserve">LISLET Félix </v>
      </c>
      <c r="G1169" s="264">
        <f>'[1]CE 08 JUIN 2022'!M17</f>
        <v>12000</v>
      </c>
      <c r="H1169" s="599">
        <f>J1169+K1169+L1169+M1169+N1169</f>
        <v>12000</v>
      </c>
      <c r="I1169" s="265">
        <f t="shared" si="18"/>
        <v>1</v>
      </c>
      <c r="J1169" s="264">
        <f>'[1]CE 08 JUIN 2022'!P17</f>
        <v>10200</v>
      </c>
      <c r="K1169" s="264">
        <f>'[1]CE 08 JUIN 2022'!S17</f>
        <v>1800</v>
      </c>
      <c r="L1169" s="264">
        <f>'[1]CE 08 JUIN 2022'!Y17</f>
        <v>0</v>
      </c>
      <c r="M1169" s="264">
        <f>'[1]CE 08 JUIN 2022'!AE17</f>
        <v>0</v>
      </c>
      <c r="N1169" s="264">
        <f>'[1]CE 08 JUIN 2022'!AO17</f>
        <v>0</v>
      </c>
      <c r="O1169" s="27" t="s">
        <v>27</v>
      </c>
      <c r="P1169" s="565"/>
      <c r="Q1169" s="565"/>
      <c r="R1169" s="565"/>
      <c r="S1169" s="565"/>
      <c r="T1169" s="565"/>
      <c r="U1169" s="565"/>
      <c r="V1169" s="565"/>
      <c r="W1169" s="565"/>
      <c r="X1169" s="330"/>
      <c r="GA1169" s="204"/>
    </row>
    <row r="1170" spans="2:183" s="215" customFormat="1" ht="98.4" customHeight="1" x14ac:dyDescent="0.35">
      <c r="B1170" s="574" t="s">
        <v>76</v>
      </c>
      <c r="C1170" s="14" t="s">
        <v>77</v>
      </c>
      <c r="D1170" s="394"/>
      <c r="E1170" s="14" t="s">
        <v>2038</v>
      </c>
      <c r="F1170" s="12" t="s">
        <v>2039</v>
      </c>
      <c r="G1170" s="264">
        <v>108638.96</v>
      </c>
      <c r="H1170" s="599">
        <f>J1170+K1170+L1170+M1170+N1170</f>
        <v>65328.1</v>
      </c>
      <c r="I1170" s="265">
        <f t="shared" si="18"/>
        <v>0.99999938770605601</v>
      </c>
      <c r="J1170" s="264">
        <v>55528.85</v>
      </c>
      <c r="K1170" s="264">
        <v>0</v>
      </c>
      <c r="L1170" s="264">
        <v>9799.2099999999991</v>
      </c>
      <c r="M1170" s="264">
        <f>'[1]CE 08 JUIN 2022'!AE18</f>
        <v>0</v>
      </c>
      <c r="N1170" s="264">
        <v>0.04</v>
      </c>
      <c r="O1170" s="27" t="s">
        <v>27</v>
      </c>
      <c r="P1170" s="565"/>
      <c r="Q1170" s="565"/>
      <c r="R1170" s="565"/>
      <c r="S1170" s="565"/>
      <c r="T1170" s="565"/>
      <c r="U1170" s="565"/>
      <c r="V1170" s="565"/>
      <c r="W1170" s="565"/>
      <c r="X1170" s="330"/>
      <c r="GA1170" s="204"/>
    </row>
    <row r="1171" spans="2:183" s="215" customFormat="1" ht="90.65" customHeight="1" x14ac:dyDescent="0.35">
      <c r="B1171" s="574" t="s">
        <v>351</v>
      </c>
      <c r="C1171" s="14" t="s">
        <v>50</v>
      </c>
      <c r="D1171" s="394"/>
      <c r="E1171" s="14" t="s">
        <v>2040</v>
      </c>
      <c r="F1171" s="12" t="s">
        <v>2041</v>
      </c>
      <c r="G1171" s="264">
        <v>120139.01</v>
      </c>
      <c r="H1171" s="599">
        <f>J1171+K1171+L1171+M1171+N1171</f>
        <v>120024.01000000001</v>
      </c>
      <c r="I1171" s="265">
        <f t="shared" si="18"/>
        <v>0.85000001249749946</v>
      </c>
      <c r="J1171" s="264">
        <v>86717.34</v>
      </c>
      <c r="K1171" s="264">
        <v>15303.07</v>
      </c>
      <c r="L1171" s="264">
        <v>0</v>
      </c>
      <c r="M1171" s="264">
        <f>'[1]CE 08 JUIN 2022'!AE19</f>
        <v>0</v>
      </c>
      <c r="N1171" s="264">
        <v>18003.599999999999</v>
      </c>
      <c r="O1171" s="27" t="s">
        <v>27</v>
      </c>
      <c r="P1171" s="565"/>
      <c r="Q1171" s="565"/>
      <c r="R1171" s="565"/>
      <c r="S1171" s="565"/>
      <c r="T1171" s="565"/>
      <c r="U1171" s="565"/>
      <c r="V1171" s="565"/>
      <c r="W1171" s="565"/>
      <c r="X1171" s="330"/>
      <c r="GA1171" s="204"/>
    </row>
    <row r="1172" spans="2:183" s="215" customFormat="1" ht="50.15" customHeight="1" x14ac:dyDescent="0.35">
      <c r="B1172" s="574" t="s">
        <v>351</v>
      </c>
      <c r="C1172" s="14" t="s">
        <v>50</v>
      </c>
      <c r="D1172" s="394"/>
      <c r="E1172" s="14" t="s">
        <v>2042</v>
      </c>
      <c r="F1172" s="12" t="s">
        <v>707</v>
      </c>
      <c r="G1172" s="264">
        <v>108638.96</v>
      </c>
      <c r="H1172" s="599">
        <f>J1172+K1172+L1172+M1172+N1172</f>
        <v>34475</v>
      </c>
      <c r="I1172" s="265">
        <f t="shared" si="18"/>
        <v>0.65</v>
      </c>
      <c r="J1172" s="264">
        <v>19047.439999999999</v>
      </c>
      <c r="K1172" s="264">
        <v>3361.31</v>
      </c>
      <c r="L1172" s="264">
        <v>0</v>
      </c>
      <c r="M1172" s="264">
        <f>'[1]CE 08 JUIN 2022'!AE20</f>
        <v>0</v>
      </c>
      <c r="N1172" s="264">
        <v>12066.25</v>
      </c>
      <c r="O1172" s="27" t="s">
        <v>27</v>
      </c>
      <c r="P1172" s="565"/>
      <c r="Q1172" s="565"/>
      <c r="R1172" s="565"/>
      <c r="S1172" s="565"/>
      <c r="T1172" s="565"/>
      <c r="U1172" s="565"/>
      <c r="V1172" s="565"/>
      <c r="W1172" s="565"/>
      <c r="X1172" s="330"/>
      <c r="GA1172" s="204"/>
    </row>
    <row r="1173" spans="2:183" s="215" customFormat="1" ht="69" customHeight="1" x14ac:dyDescent="0.35">
      <c r="B1173" s="574" t="s">
        <v>2043</v>
      </c>
      <c r="C1173" s="14" t="s">
        <v>50</v>
      </c>
      <c r="D1173" s="394"/>
      <c r="E1173" s="14" t="s">
        <v>2044</v>
      </c>
      <c r="F1173" s="12" t="s">
        <v>769</v>
      </c>
      <c r="G1173" s="264">
        <v>8750</v>
      </c>
      <c r="H1173" s="599">
        <f>J1173+K1173+L1173+M1173+N1173</f>
        <v>8750</v>
      </c>
      <c r="I1173" s="265">
        <f t="shared" si="18"/>
        <v>0.65571428571428569</v>
      </c>
      <c r="J1173" s="264">
        <v>4876.87</v>
      </c>
      <c r="K1173" s="264">
        <v>860.63</v>
      </c>
      <c r="L1173" s="264">
        <v>0</v>
      </c>
      <c r="M1173" s="264">
        <f>'[1]CE 08 JUIN 2022'!AE21</f>
        <v>0</v>
      </c>
      <c r="N1173" s="264">
        <v>3012.5</v>
      </c>
      <c r="O1173" s="27" t="s">
        <v>27</v>
      </c>
      <c r="P1173" s="565"/>
      <c r="Q1173" s="565"/>
      <c r="R1173" s="565"/>
      <c r="S1173" s="565"/>
      <c r="T1173" s="565"/>
      <c r="U1173" s="565"/>
      <c r="V1173" s="565"/>
      <c r="W1173" s="565"/>
      <c r="X1173" s="330"/>
      <c r="GA1173" s="204"/>
    </row>
    <row r="1174" spans="2:183" s="215" customFormat="1" ht="78.900000000000006" customHeight="1" x14ac:dyDescent="0.35">
      <c r="B1174" s="574" t="s">
        <v>2043</v>
      </c>
      <c r="C1174" s="14" t="s">
        <v>50</v>
      </c>
      <c r="D1174" s="394"/>
      <c r="E1174" s="14" t="s">
        <v>2045</v>
      </c>
      <c r="F1174" s="12" t="s">
        <v>514</v>
      </c>
      <c r="G1174" s="264">
        <v>36800</v>
      </c>
      <c r="H1174" s="599">
        <f>J1174+K1174+L1174+M1174+N1174</f>
        <v>36800</v>
      </c>
      <c r="I1174" s="265">
        <f t="shared" si="18"/>
        <v>0.65135869565217386</v>
      </c>
      <c r="J1174" s="264">
        <v>20374.5</v>
      </c>
      <c r="K1174" s="264">
        <v>3595.5</v>
      </c>
      <c r="L1174" s="264">
        <v>0</v>
      </c>
      <c r="M1174" s="264">
        <v>0</v>
      </c>
      <c r="N1174" s="264">
        <v>12830</v>
      </c>
      <c r="O1174" s="27" t="s">
        <v>27</v>
      </c>
      <c r="P1174" s="565"/>
      <c r="Q1174" s="565"/>
      <c r="R1174" s="565"/>
      <c r="S1174" s="565"/>
      <c r="T1174" s="565"/>
      <c r="U1174" s="565"/>
      <c r="V1174" s="565"/>
      <c r="W1174" s="565"/>
      <c r="X1174" s="330"/>
      <c r="GA1174" s="204"/>
    </row>
    <row r="1175" spans="2:183" s="215" customFormat="1" ht="66.650000000000006" customHeight="1" x14ac:dyDescent="0.35">
      <c r="B1175" s="574" t="s">
        <v>2043</v>
      </c>
      <c r="C1175" s="14" t="s">
        <v>50</v>
      </c>
      <c r="D1175" s="394"/>
      <c r="E1175" s="14" t="s">
        <v>2046</v>
      </c>
      <c r="F1175" s="12" t="s">
        <v>416</v>
      </c>
      <c r="G1175" s="264">
        <v>8019</v>
      </c>
      <c r="H1175" s="599">
        <f>J1175+K1175+L1175+M1175+N1175</f>
        <v>8019</v>
      </c>
      <c r="I1175" s="265">
        <f t="shared" si="18"/>
        <v>0.64999999999999991</v>
      </c>
      <c r="J1175" s="264">
        <v>4430.49</v>
      </c>
      <c r="K1175" s="264">
        <v>781.86</v>
      </c>
      <c r="L1175" s="264">
        <v>0</v>
      </c>
      <c r="M1175" s="264">
        <v>0</v>
      </c>
      <c r="N1175" s="264">
        <v>2806.65</v>
      </c>
      <c r="O1175" s="27" t="s">
        <v>27</v>
      </c>
      <c r="P1175" s="565"/>
      <c r="Q1175" s="565"/>
      <c r="R1175" s="565"/>
      <c r="S1175" s="565"/>
      <c r="T1175" s="565"/>
      <c r="U1175" s="565"/>
      <c r="V1175" s="565"/>
      <c r="W1175" s="565"/>
      <c r="X1175" s="330"/>
      <c r="GA1175" s="204"/>
    </row>
    <row r="1176" spans="2:183" s="215" customFormat="1" ht="90.65" customHeight="1" x14ac:dyDescent="0.35">
      <c r="B1176" s="574" t="s">
        <v>2043</v>
      </c>
      <c r="C1176" s="14" t="s">
        <v>50</v>
      </c>
      <c r="D1176" s="394"/>
      <c r="E1176" s="14" t="s">
        <v>2047</v>
      </c>
      <c r="F1176" s="12" t="s">
        <v>601</v>
      </c>
      <c r="G1176" s="264">
        <v>43849.85</v>
      </c>
      <c r="H1176" s="599">
        <f>J1176+K1176+L1176+M1176+N1176</f>
        <v>43849.85</v>
      </c>
      <c r="I1176" s="265">
        <f t="shared" si="18"/>
        <v>0.49999988597452438</v>
      </c>
      <c r="J1176" s="264">
        <v>18636.18</v>
      </c>
      <c r="K1176" s="264">
        <v>3288.74</v>
      </c>
      <c r="L1176" s="264">
        <v>0</v>
      </c>
      <c r="M1176" s="264">
        <v>0</v>
      </c>
      <c r="N1176" s="264">
        <v>21924.93</v>
      </c>
      <c r="O1176" s="27" t="s">
        <v>27</v>
      </c>
      <c r="P1176" s="565"/>
      <c r="Q1176" s="565"/>
      <c r="R1176" s="565"/>
      <c r="S1176" s="565"/>
      <c r="T1176" s="565"/>
      <c r="U1176" s="565"/>
      <c r="V1176" s="565"/>
      <c r="W1176" s="565"/>
      <c r="X1176" s="330"/>
      <c r="GA1176" s="204"/>
    </row>
    <row r="1177" spans="2:183" s="215" customFormat="1" ht="83.15" customHeight="1" x14ac:dyDescent="0.35">
      <c r="B1177" s="574" t="s">
        <v>2043</v>
      </c>
      <c r="C1177" s="14" t="s">
        <v>50</v>
      </c>
      <c r="D1177" s="394"/>
      <c r="E1177" s="14" t="s">
        <v>2048</v>
      </c>
      <c r="F1177" s="12" t="s">
        <v>2049</v>
      </c>
      <c r="G1177" s="264">
        <v>48424.35</v>
      </c>
      <c r="H1177" s="599">
        <f>J1177+K1177+L1177+M1177+N1177</f>
        <v>48424.35</v>
      </c>
      <c r="I1177" s="265">
        <f t="shared" si="18"/>
        <v>0.4999998967461618</v>
      </c>
      <c r="J1177" s="264">
        <v>20580.34</v>
      </c>
      <c r="K1177" s="264">
        <v>3631.83</v>
      </c>
      <c r="L1177" s="264">
        <v>0</v>
      </c>
      <c r="M1177" s="264">
        <v>0</v>
      </c>
      <c r="N1177" s="264">
        <v>24212.18</v>
      </c>
      <c r="O1177" s="27" t="s">
        <v>27</v>
      </c>
      <c r="P1177" s="565"/>
      <c r="Q1177" s="565"/>
      <c r="R1177" s="565"/>
      <c r="S1177" s="565"/>
      <c r="T1177" s="565"/>
      <c r="U1177" s="565"/>
      <c r="V1177" s="565"/>
      <c r="W1177" s="565"/>
      <c r="X1177" s="330"/>
      <c r="GA1177" s="204"/>
    </row>
    <row r="1178" spans="2:183" s="215" customFormat="1" ht="72" customHeight="1" x14ac:dyDescent="0.35">
      <c r="B1178" s="574" t="s">
        <v>2043</v>
      </c>
      <c r="C1178" s="14" t="s">
        <v>50</v>
      </c>
      <c r="D1178" s="394"/>
      <c r="E1178" s="14" t="s">
        <v>2050</v>
      </c>
      <c r="F1178" s="12" t="s">
        <v>530</v>
      </c>
      <c r="G1178" s="264">
        <v>22284.35</v>
      </c>
      <c r="H1178" s="599">
        <f>J1178+K1178+L1178+M1178+N1178</f>
        <v>22284.35</v>
      </c>
      <c r="I1178" s="265">
        <f t="shared" si="18"/>
        <v>0.49999977562729003</v>
      </c>
      <c r="J1178" s="264">
        <v>9470.84</v>
      </c>
      <c r="K1178" s="264">
        <v>1671.33</v>
      </c>
      <c r="L1178" s="264">
        <v>0</v>
      </c>
      <c r="M1178" s="264">
        <v>0</v>
      </c>
      <c r="N1178" s="264">
        <v>11142.18</v>
      </c>
      <c r="O1178" s="27" t="s">
        <v>27</v>
      </c>
      <c r="P1178" s="565"/>
      <c r="Q1178" s="565"/>
      <c r="R1178" s="565"/>
      <c r="S1178" s="565"/>
      <c r="T1178" s="565"/>
      <c r="U1178" s="565"/>
      <c r="V1178" s="565"/>
      <c r="W1178" s="565"/>
      <c r="X1178" s="330"/>
      <c r="GA1178" s="204"/>
    </row>
    <row r="1179" spans="2:183" s="215" customFormat="1" ht="85.5" customHeight="1" x14ac:dyDescent="0.35">
      <c r="B1179" s="574" t="s">
        <v>2043</v>
      </c>
      <c r="C1179" s="14" t="s">
        <v>50</v>
      </c>
      <c r="D1179" s="394"/>
      <c r="E1179" s="14" t="s">
        <v>2051</v>
      </c>
      <c r="F1179" s="12" t="s">
        <v>1023</v>
      </c>
      <c r="G1179" s="264">
        <v>59306.85</v>
      </c>
      <c r="H1179" s="599">
        <f>J1179+K1179+L1179+M1179+N1179</f>
        <v>59306.85</v>
      </c>
      <c r="I1179" s="265">
        <f t="shared" si="18"/>
        <v>0.58719473382922882</v>
      </c>
      <c r="J1179" s="264">
        <v>29600.959999999999</v>
      </c>
      <c r="K1179" s="264">
        <v>5223.71</v>
      </c>
      <c r="L1179" s="264">
        <v>0</v>
      </c>
      <c r="M1179" s="264">
        <v>0</v>
      </c>
      <c r="N1179" s="264">
        <v>24482.18</v>
      </c>
      <c r="O1179" s="27" t="s">
        <v>27</v>
      </c>
      <c r="P1179" s="565"/>
      <c r="Q1179" s="565"/>
      <c r="R1179" s="565"/>
      <c r="S1179" s="565"/>
      <c r="T1179" s="565"/>
      <c r="U1179" s="565"/>
      <c r="V1179" s="565"/>
      <c r="W1179" s="565"/>
      <c r="X1179" s="330"/>
      <c r="GA1179" s="204"/>
    </row>
    <row r="1180" spans="2:183" s="215" customFormat="1" ht="95.15" customHeight="1" x14ac:dyDescent="0.35">
      <c r="B1180" s="574" t="s">
        <v>2043</v>
      </c>
      <c r="C1180" s="14" t="s">
        <v>50</v>
      </c>
      <c r="D1180" s="394"/>
      <c r="E1180" s="14" t="s">
        <v>2052</v>
      </c>
      <c r="F1180" s="12" t="s">
        <v>355</v>
      </c>
      <c r="G1180" s="264">
        <v>50877.45</v>
      </c>
      <c r="H1180" s="599">
        <f>J1180+K1180+L1180+M1180+N1180</f>
        <v>50877.45</v>
      </c>
      <c r="I1180" s="265">
        <f t="shared" si="18"/>
        <v>0.58719471986115657</v>
      </c>
      <c r="J1180" s="264">
        <v>25393.72</v>
      </c>
      <c r="K1180" s="264">
        <v>4481.25</v>
      </c>
      <c r="L1180" s="264">
        <v>0</v>
      </c>
      <c r="M1180" s="264">
        <v>0</v>
      </c>
      <c r="N1180" s="264">
        <v>21002.48</v>
      </c>
      <c r="O1180" s="27" t="s">
        <v>27</v>
      </c>
      <c r="P1180" s="565"/>
      <c r="Q1180" s="565"/>
      <c r="R1180" s="565"/>
      <c r="S1180" s="565"/>
      <c r="T1180" s="565"/>
      <c r="U1180" s="565"/>
      <c r="V1180" s="565"/>
      <c r="W1180" s="565"/>
      <c r="X1180" s="330"/>
      <c r="GA1180" s="204"/>
    </row>
    <row r="1181" spans="2:183" s="215" customFormat="1" ht="81.650000000000006" customHeight="1" x14ac:dyDescent="0.35">
      <c r="B1181" s="574" t="s">
        <v>2043</v>
      </c>
      <c r="C1181" s="14" t="s">
        <v>50</v>
      </c>
      <c r="D1181" s="394"/>
      <c r="E1181" s="14" t="s">
        <v>2053</v>
      </c>
      <c r="F1181" s="12" t="s">
        <v>2054</v>
      </c>
      <c r="G1181" s="264">
        <v>68858.5</v>
      </c>
      <c r="H1181" s="599">
        <f>J1181+K1181+L1181+M1181+N1181</f>
        <v>68858.5</v>
      </c>
      <c r="I1181" s="265">
        <f t="shared" si="18"/>
        <v>0.59209247950507204</v>
      </c>
      <c r="J1181" s="264">
        <v>34655.01</v>
      </c>
      <c r="K1181" s="264">
        <v>6115.59</v>
      </c>
      <c r="L1181" s="264">
        <v>0</v>
      </c>
      <c r="M1181" s="264">
        <v>0</v>
      </c>
      <c r="N1181" s="264">
        <v>28087.9</v>
      </c>
      <c r="O1181" s="27" t="s">
        <v>27</v>
      </c>
      <c r="P1181" s="565"/>
      <c r="Q1181" s="565"/>
      <c r="R1181" s="565"/>
      <c r="S1181" s="565"/>
      <c r="T1181" s="565"/>
      <c r="U1181" s="565"/>
      <c r="V1181" s="565"/>
      <c r="W1181" s="565"/>
      <c r="X1181" s="330"/>
      <c r="GA1181" s="204"/>
    </row>
    <row r="1182" spans="2:183" s="215" customFormat="1" ht="93" customHeight="1" x14ac:dyDescent="0.35">
      <c r="B1182" s="574" t="s">
        <v>2043</v>
      </c>
      <c r="C1182" s="14" t="s">
        <v>50</v>
      </c>
      <c r="D1182" s="394"/>
      <c r="E1182" s="14" t="s">
        <v>2055</v>
      </c>
      <c r="F1182" s="12" t="s">
        <v>146</v>
      </c>
      <c r="G1182" s="264">
        <v>26585</v>
      </c>
      <c r="H1182" s="599">
        <f>J1182+K1182+L1182+M1182+N1182</f>
        <v>23995</v>
      </c>
      <c r="I1182" s="265">
        <f t="shared" si="18"/>
        <v>0.75</v>
      </c>
      <c r="J1182" s="264">
        <v>15296.81</v>
      </c>
      <c r="K1182" s="264">
        <v>2699.44</v>
      </c>
      <c r="L1182" s="264">
        <v>0</v>
      </c>
      <c r="M1182" s="264">
        <v>0</v>
      </c>
      <c r="N1182" s="264">
        <v>5998.75</v>
      </c>
      <c r="O1182" s="27" t="s">
        <v>27</v>
      </c>
      <c r="P1182" s="565"/>
      <c r="Q1182" s="565"/>
      <c r="R1182" s="565"/>
      <c r="S1182" s="565"/>
      <c r="T1182" s="565"/>
      <c r="U1182" s="565"/>
      <c r="V1182" s="565"/>
      <c r="W1182" s="565"/>
      <c r="X1182" s="330"/>
      <c r="GA1182" s="204"/>
    </row>
    <row r="1183" spans="2:183" s="215" customFormat="1" ht="79.5" customHeight="1" x14ac:dyDescent="0.35">
      <c r="B1183" s="574" t="s">
        <v>2043</v>
      </c>
      <c r="C1183" s="14" t="s">
        <v>50</v>
      </c>
      <c r="D1183" s="394"/>
      <c r="E1183" s="14" t="s">
        <v>2056</v>
      </c>
      <c r="F1183" s="12" t="s">
        <v>2057</v>
      </c>
      <c r="G1183" s="264">
        <v>24440.9</v>
      </c>
      <c r="H1183" s="599">
        <f>J1183+K1183+L1183+M1183+N1183</f>
        <v>24440.9</v>
      </c>
      <c r="I1183" s="265">
        <f t="shared" si="18"/>
        <v>0.49999999999999994</v>
      </c>
      <c r="J1183" s="264">
        <v>10387.379999999999</v>
      </c>
      <c r="K1183" s="264">
        <v>1833.07</v>
      </c>
      <c r="L1183" s="264">
        <v>0</v>
      </c>
      <c r="M1183" s="264">
        <v>0</v>
      </c>
      <c r="N1183" s="264">
        <v>12220.45</v>
      </c>
      <c r="O1183" s="27" t="s">
        <v>27</v>
      </c>
      <c r="P1183" s="565"/>
      <c r="Q1183" s="565"/>
      <c r="R1183" s="565"/>
      <c r="S1183" s="565"/>
      <c r="T1183" s="565"/>
      <c r="U1183" s="565"/>
      <c r="V1183" s="565"/>
      <c r="W1183" s="565"/>
      <c r="X1183" s="330"/>
      <c r="GA1183" s="204"/>
    </row>
    <row r="1184" spans="2:183" s="215" customFormat="1" ht="84" customHeight="1" x14ac:dyDescent="0.35">
      <c r="B1184" s="574" t="s">
        <v>2043</v>
      </c>
      <c r="C1184" s="14" t="s">
        <v>50</v>
      </c>
      <c r="D1184" s="394"/>
      <c r="E1184" s="14" t="s">
        <v>2058</v>
      </c>
      <c r="F1184" s="12" t="s">
        <v>516</v>
      </c>
      <c r="G1184" s="264">
        <v>11240.2</v>
      </c>
      <c r="H1184" s="599">
        <f>J1184+K1184+L1184+M1184+N1184</f>
        <v>11240.2</v>
      </c>
      <c r="I1184" s="265">
        <f t="shared" si="18"/>
        <v>0.5</v>
      </c>
      <c r="J1184" s="264">
        <v>4777.08</v>
      </c>
      <c r="K1184" s="264">
        <v>843.02</v>
      </c>
      <c r="L1184" s="264">
        <v>0</v>
      </c>
      <c r="M1184" s="264">
        <v>0</v>
      </c>
      <c r="N1184" s="264">
        <v>5620.1</v>
      </c>
      <c r="O1184" s="27" t="s">
        <v>27</v>
      </c>
      <c r="P1184" s="565"/>
      <c r="Q1184" s="565"/>
      <c r="R1184" s="565"/>
      <c r="S1184" s="565"/>
      <c r="T1184" s="565"/>
      <c r="U1184" s="565"/>
      <c r="V1184" s="565"/>
      <c r="W1184" s="565"/>
      <c r="X1184" s="330"/>
      <c r="GA1184" s="204"/>
    </row>
    <row r="1185" spans="2:183" s="215" customFormat="1" ht="98.4" customHeight="1" x14ac:dyDescent="0.35">
      <c r="B1185" s="574" t="s">
        <v>2043</v>
      </c>
      <c r="C1185" s="14" t="s">
        <v>50</v>
      </c>
      <c r="D1185" s="394"/>
      <c r="E1185" s="14" t="s">
        <v>2059</v>
      </c>
      <c r="F1185" s="12" t="s">
        <v>1357</v>
      </c>
      <c r="G1185" s="264">
        <v>4513.55</v>
      </c>
      <c r="H1185" s="599">
        <f>J1185+K1185+L1185+M1185+N1185</f>
        <v>4377.05</v>
      </c>
      <c r="I1185" s="265">
        <f t="shared" si="18"/>
        <v>0.55217555202705015</v>
      </c>
      <c r="J1185" s="264">
        <v>2054.36</v>
      </c>
      <c r="K1185" s="264">
        <v>362.54</v>
      </c>
      <c r="L1185" s="264">
        <v>0</v>
      </c>
      <c r="M1185" s="264">
        <v>0</v>
      </c>
      <c r="N1185" s="264">
        <v>1960.15</v>
      </c>
      <c r="O1185" s="27" t="s">
        <v>27</v>
      </c>
      <c r="P1185" s="565"/>
      <c r="Q1185" s="565"/>
      <c r="R1185" s="565"/>
      <c r="S1185" s="565"/>
      <c r="T1185" s="565"/>
      <c r="U1185" s="565"/>
      <c r="V1185" s="565"/>
      <c r="W1185" s="565"/>
      <c r="X1185" s="330"/>
      <c r="GA1185" s="204"/>
    </row>
    <row r="1186" spans="2:183" s="215" customFormat="1" ht="98.4" customHeight="1" x14ac:dyDescent="0.35">
      <c r="B1186" s="574" t="s">
        <v>2043</v>
      </c>
      <c r="C1186" s="14" t="s">
        <v>50</v>
      </c>
      <c r="D1186" s="394"/>
      <c r="E1186" s="14" t="s">
        <v>2060</v>
      </c>
      <c r="F1186" s="12" t="s">
        <v>2061</v>
      </c>
      <c r="G1186" s="264">
        <v>72325</v>
      </c>
      <c r="H1186" s="599">
        <f>J1186+K1186+L1186+M1186+N1186</f>
        <v>69745</v>
      </c>
      <c r="I1186" s="265">
        <f t="shared" si="18"/>
        <v>0.70448275862068954</v>
      </c>
      <c r="J1186" s="264">
        <v>41764.019999999997</v>
      </c>
      <c r="K1186" s="264">
        <v>7370.13</v>
      </c>
      <c r="L1186" s="264">
        <v>0</v>
      </c>
      <c r="M1186" s="264">
        <v>0</v>
      </c>
      <c r="N1186" s="264">
        <v>20610.849999999999</v>
      </c>
      <c r="O1186" s="27" t="s">
        <v>27</v>
      </c>
      <c r="P1186" s="565"/>
      <c r="Q1186" s="565"/>
      <c r="R1186" s="565"/>
      <c r="S1186" s="565"/>
      <c r="T1186" s="565"/>
      <c r="U1186" s="565"/>
      <c r="V1186" s="565"/>
      <c r="W1186" s="565"/>
      <c r="X1186" s="330"/>
      <c r="GA1186" s="204"/>
    </row>
    <row r="1187" spans="2:183" s="215" customFormat="1" ht="50.15" customHeight="1" x14ac:dyDescent="0.35">
      <c r="B1187" s="574" t="s">
        <v>1452</v>
      </c>
      <c r="C1187" s="14" t="s">
        <v>1449</v>
      </c>
      <c r="D1187" s="394"/>
      <c r="E1187" s="14" t="s">
        <v>2062</v>
      </c>
      <c r="F1187" s="12" t="s">
        <v>2063</v>
      </c>
      <c r="G1187" s="264">
        <v>48000</v>
      </c>
      <c r="H1187" s="599">
        <f>J1187+K1187+L1187+M1187+N1187</f>
        <v>48000</v>
      </c>
      <c r="I1187" s="265">
        <f t="shared" si="18"/>
        <v>1</v>
      </c>
      <c r="J1187" s="264">
        <v>40800</v>
      </c>
      <c r="K1187" s="264">
        <v>0</v>
      </c>
      <c r="L1187" s="264">
        <v>7200</v>
      </c>
      <c r="M1187" s="264">
        <v>0</v>
      </c>
      <c r="N1187" s="264">
        <v>0</v>
      </c>
      <c r="O1187" s="27" t="s">
        <v>27</v>
      </c>
      <c r="P1187" s="565"/>
      <c r="Q1187" s="565"/>
      <c r="R1187" s="565"/>
      <c r="S1187" s="565"/>
      <c r="T1187" s="565"/>
      <c r="U1187" s="565"/>
      <c r="V1187" s="565"/>
      <c r="W1187" s="565"/>
      <c r="X1187" s="330"/>
      <c r="GA1187" s="204"/>
    </row>
    <row r="1188" spans="2:183" s="215" customFormat="1" ht="50.15" customHeight="1" x14ac:dyDescent="0.35">
      <c r="B1188" s="574" t="s">
        <v>1452</v>
      </c>
      <c r="C1188" s="14" t="s">
        <v>1449</v>
      </c>
      <c r="D1188" s="394"/>
      <c r="E1188" s="14" t="s">
        <v>2064</v>
      </c>
      <c r="F1188" s="12" t="s">
        <v>2041</v>
      </c>
      <c r="G1188" s="264">
        <v>30000</v>
      </c>
      <c r="H1188" s="599">
        <f>J1188+K1188+L1188+M1188+N1188</f>
        <v>30000</v>
      </c>
      <c r="I1188" s="265">
        <f t="shared" si="18"/>
        <v>1</v>
      </c>
      <c r="J1188" s="264">
        <v>25500</v>
      </c>
      <c r="K1188" s="264">
        <v>0</v>
      </c>
      <c r="L1188" s="264">
        <v>4500</v>
      </c>
      <c r="M1188" s="264">
        <v>0</v>
      </c>
      <c r="N1188" s="264">
        <v>0</v>
      </c>
      <c r="O1188" s="27" t="s">
        <v>27</v>
      </c>
      <c r="P1188" s="565"/>
      <c r="Q1188" s="565"/>
      <c r="R1188" s="565"/>
      <c r="S1188" s="565"/>
      <c r="T1188" s="565"/>
      <c r="U1188" s="565"/>
      <c r="V1188" s="565"/>
      <c r="W1188" s="565"/>
      <c r="X1188" s="330"/>
      <c r="GA1188" s="204"/>
    </row>
    <row r="1189" spans="2:183" s="215" customFormat="1" ht="71.150000000000006" customHeight="1" x14ac:dyDescent="0.35">
      <c r="B1189" s="574" t="s">
        <v>1486</v>
      </c>
      <c r="C1189" s="14" t="s">
        <v>1487</v>
      </c>
      <c r="D1189" s="394"/>
      <c r="E1189" s="14" t="s">
        <v>2065</v>
      </c>
      <c r="F1189" s="12" t="s">
        <v>2066</v>
      </c>
      <c r="G1189" s="264">
        <v>12000</v>
      </c>
      <c r="H1189" s="599">
        <f>J1189+K1189+L1189+M1189+N1189</f>
        <v>12000</v>
      </c>
      <c r="I1189" s="265">
        <f t="shared" si="18"/>
        <v>1</v>
      </c>
      <c r="J1189" s="264">
        <v>10200</v>
      </c>
      <c r="K1189" s="264">
        <v>1800</v>
      </c>
      <c r="L1189" s="264">
        <v>0</v>
      </c>
      <c r="M1189" s="264">
        <v>0</v>
      </c>
      <c r="N1189" s="264">
        <v>0</v>
      </c>
      <c r="O1189" s="27" t="s">
        <v>27</v>
      </c>
      <c r="P1189" s="565"/>
      <c r="Q1189" s="565"/>
      <c r="R1189" s="565"/>
      <c r="S1189" s="565"/>
      <c r="T1189" s="565"/>
      <c r="U1189" s="565"/>
      <c r="V1189" s="565"/>
      <c r="W1189" s="565"/>
      <c r="X1189" s="330"/>
      <c r="GA1189" s="204"/>
    </row>
    <row r="1190" spans="2:183" s="215" customFormat="1" ht="69.650000000000006" customHeight="1" x14ac:dyDescent="0.35">
      <c r="B1190" s="574" t="s">
        <v>1647</v>
      </c>
      <c r="C1190" s="14" t="s">
        <v>2067</v>
      </c>
      <c r="D1190" s="394"/>
      <c r="E1190" s="14" t="s">
        <v>2068</v>
      </c>
      <c r="F1190" s="12" t="s">
        <v>1625</v>
      </c>
      <c r="G1190" s="264">
        <v>130391.45</v>
      </c>
      <c r="H1190" s="599">
        <f>J1190+K1190+L1190+M1190+N1190</f>
        <v>116648.36000000002</v>
      </c>
      <c r="I1190" s="265">
        <f t="shared" si="18"/>
        <v>0.74999991427226231</v>
      </c>
      <c r="J1190" s="264">
        <v>74363.320000000007</v>
      </c>
      <c r="K1190" s="264">
        <v>0</v>
      </c>
      <c r="L1190" s="264">
        <v>13122.94</v>
      </c>
      <c r="M1190" s="264">
        <v>0</v>
      </c>
      <c r="N1190" s="264">
        <v>29162.1</v>
      </c>
      <c r="O1190" s="27" t="s">
        <v>27</v>
      </c>
      <c r="P1190" s="565"/>
      <c r="Q1190" s="565"/>
      <c r="R1190" s="565"/>
      <c r="S1190" s="565"/>
      <c r="T1190" s="565"/>
      <c r="U1190" s="565"/>
      <c r="V1190" s="565"/>
      <c r="W1190" s="565"/>
      <c r="X1190" s="330"/>
      <c r="GA1190" s="204"/>
    </row>
    <row r="1191" spans="2:183" s="215" customFormat="1" ht="91.5" customHeight="1" x14ac:dyDescent="0.35">
      <c r="B1191" s="574" t="s">
        <v>1621</v>
      </c>
      <c r="C1191" s="14" t="s">
        <v>1626</v>
      </c>
      <c r="D1191" s="394"/>
      <c r="E1191" s="14" t="s">
        <v>2069</v>
      </c>
      <c r="F1191" s="12" t="s">
        <v>1625</v>
      </c>
      <c r="G1191" s="264">
        <v>186934.14</v>
      </c>
      <c r="H1191" s="264">
        <f>J1191+K1191+L1191+M1191+N1191</f>
        <v>145413</v>
      </c>
      <c r="I1191" s="265">
        <f t="shared" si="18"/>
        <v>1</v>
      </c>
      <c r="J1191" s="264">
        <v>123601.05</v>
      </c>
      <c r="K1191" s="264">
        <v>21811.95</v>
      </c>
      <c r="L1191" s="264">
        <v>0</v>
      </c>
      <c r="M1191" s="264">
        <v>0</v>
      </c>
      <c r="N1191" s="264">
        <v>0</v>
      </c>
      <c r="O1191" s="27" t="s">
        <v>27</v>
      </c>
      <c r="P1191" s="565"/>
      <c r="Q1191" s="565"/>
      <c r="R1191" s="565"/>
      <c r="S1191" s="565"/>
      <c r="T1191" s="565"/>
      <c r="U1191" s="565"/>
      <c r="V1191" s="565"/>
      <c r="W1191" s="565"/>
      <c r="X1191" s="330"/>
      <c r="GA1191" s="204"/>
    </row>
    <row r="1192" spans="2:183" s="215" customFormat="1" ht="79.5" customHeight="1" x14ac:dyDescent="0.35">
      <c r="B1192" s="574" t="s">
        <v>150</v>
      </c>
      <c r="C1192" s="14" t="s">
        <v>2070</v>
      </c>
      <c r="D1192" s="394"/>
      <c r="E1192" s="14" t="s">
        <v>2071</v>
      </c>
      <c r="F1192" s="12" t="s">
        <v>2072</v>
      </c>
      <c r="G1192" s="264">
        <v>233996</v>
      </c>
      <c r="H1192" s="264">
        <f>J1192+K1192+L1192+M1192+N1192</f>
        <v>204798</v>
      </c>
      <c r="I1192" s="265">
        <f t="shared" si="18"/>
        <v>0.9</v>
      </c>
      <c r="J1192" s="264">
        <v>156670.47</v>
      </c>
      <c r="K1192" s="264">
        <v>27647.73</v>
      </c>
      <c r="L1192" s="264">
        <v>0</v>
      </c>
      <c r="M1192" s="264">
        <v>0</v>
      </c>
      <c r="N1192" s="264">
        <v>20479.8</v>
      </c>
      <c r="O1192" s="27" t="s">
        <v>27</v>
      </c>
      <c r="P1192" s="565"/>
      <c r="Q1192" s="565"/>
      <c r="R1192" s="565"/>
      <c r="S1192" s="565"/>
      <c r="T1192" s="565"/>
      <c r="U1192" s="565"/>
      <c r="V1192" s="565"/>
      <c r="W1192" s="565"/>
      <c r="X1192" s="330"/>
      <c r="GA1192" s="204"/>
    </row>
    <row r="1193" spans="2:183" s="215" customFormat="1" ht="50.15" customHeight="1" x14ac:dyDescent="0.35">
      <c r="B1193" s="574" t="s">
        <v>311</v>
      </c>
      <c r="C1193" s="14" t="s">
        <v>312</v>
      </c>
      <c r="D1193" s="394"/>
      <c r="E1193" s="14" t="s">
        <v>2073</v>
      </c>
      <c r="F1193" s="12" t="s">
        <v>2074</v>
      </c>
      <c r="G1193" s="264">
        <v>2070.25</v>
      </c>
      <c r="H1193" s="264">
        <f>J1193+K1193+L1193+M1193+N1193</f>
        <v>1598.37</v>
      </c>
      <c r="I1193" s="265">
        <f t="shared" si="18"/>
        <v>0.99997497450527728</v>
      </c>
      <c r="J1193" s="264">
        <v>1358.58</v>
      </c>
      <c r="K1193" s="264">
        <v>239.75</v>
      </c>
      <c r="L1193" s="264">
        <v>0</v>
      </c>
      <c r="M1193" s="264">
        <v>0</v>
      </c>
      <c r="N1193" s="264">
        <v>0.04</v>
      </c>
      <c r="O1193" s="27" t="s">
        <v>27</v>
      </c>
      <c r="P1193" s="565"/>
      <c r="Q1193" s="565"/>
      <c r="R1193" s="565"/>
      <c r="S1193" s="565"/>
      <c r="T1193" s="565"/>
      <c r="U1193" s="565"/>
      <c r="V1193" s="565"/>
      <c r="W1193" s="565"/>
      <c r="X1193" s="330"/>
      <c r="GA1193" s="204"/>
    </row>
    <row r="1194" spans="2:183" s="215" customFormat="1" ht="70.5" customHeight="1" x14ac:dyDescent="0.35">
      <c r="B1194" s="574" t="s">
        <v>351</v>
      </c>
      <c r="C1194" s="14" t="s">
        <v>50</v>
      </c>
      <c r="D1194" s="394"/>
      <c r="E1194" s="14" t="s">
        <v>2075</v>
      </c>
      <c r="F1194" s="12" t="s">
        <v>2076</v>
      </c>
      <c r="G1194" s="264">
        <v>85314.1</v>
      </c>
      <c r="H1194" s="264">
        <f>J1194+K1194+L1194+M1194+N1194</f>
        <v>79472.100000000006</v>
      </c>
      <c r="I1194" s="265">
        <f t="shared" si="18"/>
        <v>0.75000006291516141</v>
      </c>
      <c r="J1194" s="264">
        <v>50663.46</v>
      </c>
      <c r="K1194" s="264">
        <v>8940.6200000000008</v>
      </c>
      <c r="L1194" s="264">
        <v>0</v>
      </c>
      <c r="M1194" s="264">
        <v>0</v>
      </c>
      <c r="N1194" s="264">
        <v>19868.02</v>
      </c>
      <c r="O1194" s="27" t="s">
        <v>27</v>
      </c>
      <c r="P1194" s="565"/>
      <c r="Q1194" s="565"/>
      <c r="R1194" s="565"/>
      <c r="S1194" s="565"/>
      <c r="T1194" s="565"/>
      <c r="U1194" s="565"/>
      <c r="V1194" s="565"/>
      <c r="W1194" s="565"/>
      <c r="X1194" s="330"/>
      <c r="GA1194" s="204"/>
    </row>
    <row r="1195" spans="2:183" s="215" customFormat="1" ht="78" customHeight="1" x14ac:dyDescent="0.35">
      <c r="B1195" s="574" t="s">
        <v>351</v>
      </c>
      <c r="C1195" s="14" t="s">
        <v>50</v>
      </c>
      <c r="D1195" s="394"/>
      <c r="E1195" s="14" t="s">
        <v>2077</v>
      </c>
      <c r="F1195" s="12" t="s">
        <v>2078</v>
      </c>
      <c r="G1195" s="264">
        <v>146957</v>
      </c>
      <c r="H1195" s="264">
        <f>J1195+K1195+L1195+M1195+N1195</f>
        <v>127623</v>
      </c>
      <c r="I1195" s="265">
        <f t="shared" si="18"/>
        <v>0.75</v>
      </c>
      <c r="J1195" s="264">
        <v>81359.66</v>
      </c>
      <c r="K1195" s="264">
        <v>0</v>
      </c>
      <c r="L1195" s="264">
        <v>14357.59</v>
      </c>
      <c r="M1195" s="264">
        <v>0</v>
      </c>
      <c r="N1195" s="264">
        <v>31905.75</v>
      </c>
      <c r="O1195" s="27" t="s">
        <v>27</v>
      </c>
      <c r="P1195" s="565"/>
      <c r="Q1195" s="565"/>
      <c r="R1195" s="565"/>
      <c r="S1195" s="565"/>
      <c r="T1195" s="565"/>
      <c r="U1195" s="565"/>
      <c r="V1195" s="565"/>
      <c r="W1195" s="565"/>
      <c r="X1195" s="330"/>
      <c r="GA1195" s="204"/>
    </row>
    <row r="1196" spans="2:183" s="215" customFormat="1" ht="69.650000000000006" customHeight="1" x14ac:dyDescent="0.35">
      <c r="B1196" s="574" t="s">
        <v>2043</v>
      </c>
      <c r="C1196" s="14" t="s">
        <v>50</v>
      </c>
      <c r="D1196" s="394"/>
      <c r="E1196" s="14" t="s">
        <v>2079</v>
      </c>
      <c r="F1196" s="12" t="s">
        <v>2080</v>
      </c>
      <c r="G1196" s="264">
        <v>12743.25</v>
      </c>
      <c r="H1196" s="264">
        <f>J1196+K1196+L1196+M1196+N1196</f>
        <v>12743.25</v>
      </c>
      <c r="I1196" s="265">
        <f t="shared" si="18"/>
        <v>0.49999960763541484</v>
      </c>
      <c r="J1196" s="264">
        <v>5415.87</v>
      </c>
      <c r="K1196" s="264">
        <v>955.75</v>
      </c>
      <c r="L1196" s="264">
        <v>0</v>
      </c>
      <c r="M1196" s="264">
        <v>0</v>
      </c>
      <c r="N1196" s="264">
        <v>6371.63</v>
      </c>
      <c r="O1196" s="27" t="s">
        <v>27</v>
      </c>
      <c r="P1196" s="565"/>
      <c r="Q1196" s="565"/>
      <c r="R1196" s="565"/>
      <c r="S1196" s="565"/>
      <c r="T1196" s="565"/>
      <c r="U1196" s="565"/>
      <c r="V1196" s="565"/>
      <c r="W1196" s="565"/>
      <c r="X1196" s="330"/>
      <c r="GA1196" s="204"/>
    </row>
    <row r="1197" spans="2:183" s="215" customFormat="1" ht="81.650000000000006" customHeight="1" x14ac:dyDescent="0.35">
      <c r="B1197" s="574" t="s">
        <v>2043</v>
      </c>
      <c r="C1197" s="14" t="s">
        <v>50</v>
      </c>
      <c r="D1197" s="394"/>
      <c r="E1197" s="14" t="s">
        <v>2081</v>
      </c>
      <c r="F1197" s="12" t="s">
        <v>426</v>
      </c>
      <c r="G1197" s="264">
        <v>22044</v>
      </c>
      <c r="H1197" s="264">
        <f>J1197+K1197+L1197+M1197+N1197</f>
        <v>19800</v>
      </c>
      <c r="I1197" s="265">
        <f t="shared" si="18"/>
        <v>0.65</v>
      </c>
      <c r="J1197" s="264">
        <v>10939.5</v>
      </c>
      <c r="K1197" s="264">
        <v>1930.5</v>
      </c>
      <c r="L1197" s="264">
        <v>0</v>
      </c>
      <c r="M1197" s="264">
        <v>0</v>
      </c>
      <c r="N1197" s="264">
        <v>6930</v>
      </c>
      <c r="O1197" s="27" t="s">
        <v>27</v>
      </c>
      <c r="P1197" s="565"/>
      <c r="Q1197" s="565"/>
      <c r="R1197" s="565"/>
      <c r="S1197" s="565"/>
      <c r="T1197" s="565"/>
      <c r="U1197" s="565"/>
      <c r="V1197" s="565"/>
      <c r="W1197" s="565"/>
      <c r="X1197" s="330"/>
      <c r="GA1197" s="204"/>
    </row>
    <row r="1198" spans="2:183" s="215" customFormat="1" ht="88.5" customHeight="1" x14ac:dyDescent="0.35">
      <c r="B1198" s="574" t="s">
        <v>2043</v>
      </c>
      <c r="C1198" s="14" t="s">
        <v>50</v>
      </c>
      <c r="D1198" s="394"/>
      <c r="E1198" s="14" t="s">
        <v>2082</v>
      </c>
      <c r="F1198" s="12" t="s">
        <v>375</v>
      </c>
      <c r="G1198" s="264">
        <v>22284.35</v>
      </c>
      <c r="H1198" s="264">
        <f>J1198+K1198+L1198+M1198+N1198</f>
        <v>22284.35</v>
      </c>
      <c r="I1198" s="265">
        <f t="shared" si="18"/>
        <v>0.49999977562729003</v>
      </c>
      <c r="J1198" s="264">
        <v>9470.84</v>
      </c>
      <c r="K1198" s="264">
        <v>1671.33</v>
      </c>
      <c r="L1198" s="264">
        <v>0</v>
      </c>
      <c r="M1198" s="264">
        <v>0</v>
      </c>
      <c r="N1198" s="264">
        <v>11142.18</v>
      </c>
      <c r="O1198" s="27" t="s">
        <v>27</v>
      </c>
      <c r="P1198" s="565"/>
      <c r="Q1198" s="565"/>
      <c r="R1198" s="565"/>
      <c r="S1198" s="565"/>
      <c r="T1198" s="565"/>
      <c r="U1198" s="565"/>
      <c r="V1198" s="565"/>
      <c r="W1198" s="565"/>
      <c r="X1198" s="330"/>
      <c r="GA1198" s="204"/>
    </row>
    <row r="1199" spans="2:183" s="215" customFormat="1" ht="76.5" customHeight="1" x14ac:dyDescent="0.35">
      <c r="B1199" s="574" t="s">
        <v>2043</v>
      </c>
      <c r="C1199" s="14" t="s">
        <v>50</v>
      </c>
      <c r="D1199" s="394"/>
      <c r="E1199" s="14" t="s">
        <v>2083</v>
      </c>
      <c r="F1199" s="12" t="s">
        <v>1802</v>
      </c>
      <c r="G1199" s="264">
        <v>17847.22</v>
      </c>
      <c r="H1199" s="264">
        <f>J1199+K1199+L1199+M1199+N1199</f>
        <v>17789.919999999998</v>
      </c>
      <c r="I1199" s="265">
        <f t="shared" si="18"/>
        <v>0.75</v>
      </c>
      <c r="J1199" s="264">
        <v>11341.07</v>
      </c>
      <c r="K1199" s="264">
        <v>2001.37</v>
      </c>
      <c r="L1199" s="264">
        <v>0</v>
      </c>
      <c r="M1199" s="264">
        <v>0</v>
      </c>
      <c r="N1199" s="264">
        <v>4447.4799999999996</v>
      </c>
      <c r="O1199" s="27" t="s">
        <v>27</v>
      </c>
      <c r="P1199" s="565"/>
      <c r="Q1199" s="565"/>
      <c r="R1199" s="565"/>
      <c r="S1199" s="565"/>
      <c r="T1199" s="565"/>
      <c r="U1199" s="565"/>
      <c r="V1199" s="565"/>
      <c r="W1199" s="565"/>
      <c r="X1199" s="330"/>
      <c r="GA1199" s="204"/>
    </row>
    <row r="1200" spans="2:183" s="215" customFormat="1" ht="101.15" customHeight="1" x14ac:dyDescent="0.35">
      <c r="B1200" s="574" t="s">
        <v>2043</v>
      </c>
      <c r="C1200" s="14" t="s">
        <v>50</v>
      </c>
      <c r="D1200" s="394"/>
      <c r="E1200" s="14" t="s">
        <v>2084</v>
      </c>
      <c r="F1200" s="12" t="s">
        <v>2085</v>
      </c>
      <c r="G1200" s="264">
        <v>27778</v>
      </c>
      <c r="H1200" s="264">
        <f>J1200+K1200+L1200+M1200+N1200</f>
        <v>24607</v>
      </c>
      <c r="I1200" s="265">
        <f t="shared" si="18"/>
        <v>0.75</v>
      </c>
      <c r="J1200" s="264">
        <v>15686.96</v>
      </c>
      <c r="K1200" s="264">
        <v>2768.29</v>
      </c>
      <c r="L1200" s="264">
        <v>0</v>
      </c>
      <c r="M1200" s="264">
        <v>0</v>
      </c>
      <c r="N1200" s="264">
        <v>6151.75</v>
      </c>
      <c r="O1200" s="27" t="s">
        <v>27</v>
      </c>
      <c r="P1200" s="565"/>
      <c r="Q1200" s="565"/>
      <c r="R1200" s="565"/>
      <c r="S1200" s="565"/>
      <c r="T1200" s="565"/>
      <c r="U1200" s="565"/>
      <c r="V1200" s="565"/>
      <c r="W1200" s="565"/>
      <c r="X1200" s="330"/>
      <c r="GA1200" s="204"/>
    </row>
    <row r="1201" spans="2:183" s="215" customFormat="1" ht="72.900000000000006" customHeight="1" x14ac:dyDescent="0.35">
      <c r="B1201" s="574" t="s">
        <v>2043</v>
      </c>
      <c r="C1201" s="14" t="s">
        <v>50</v>
      </c>
      <c r="D1201" s="394"/>
      <c r="E1201" s="14" t="s">
        <v>2086</v>
      </c>
      <c r="F1201" s="13" t="s">
        <v>363</v>
      </c>
      <c r="G1201" s="264">
        <v>41497.25</v>
      </c>
      <c r="H1201" s="264">
        <f>J1201+K1201+L1201+M1201+N1201</f>
        <v>41497.25</v>
      </c>
      <c r="I1201" s="265">
        <f t="shared" si="18"/>
        <v>0.49999987951008801</v>
      </c>
      <c r="J1201" s="264">
        <v>17636.32</v>
      </c>
      <c r="K1201" s="264">
        <v>3112.3</v>
      </c>
      <c r="L1201" s="264">
        <v>0</v>
      </c>
      <c r="M1201" s="264">
        <v>0</v>
      </c>
      <c r="N1201" s="264">
        <v>20748.63</v>
      </c>
      <c r="O1201" s="27" t="s">
        <v>27</v>
      </c>
      <c r="P1201" s="565"/>
      <c r="Q1201" s="565"/>
      <c r="R1201" s="565"/>
      <c r="S1201" s="565"/>
      <c r="T1201" s="565"/>
      <c r="U1201" s="565"/>
      <c r="V1201" s="565"/>
      <c r="W1201" s="565"/>
      <c r="X1201" s="330"/>
      <c r="GA1201" s="204"/>
    </row>
    <row r="1202" spans="2:183" s="215" customFormat="1" ht="75.900000000000006" customHeight="1" x14ac:dyDescent="0.35">
      <c r="B1202" s="574" t="s">
        <v>2043</v>
      </c>
      <c r="C1202" s="14" t="s">
        <v>50</v>
      </c>
      <c r="D1202" s="394"/>
      <c r="E1202" s="14" t="s">
        <v>2087</v>
      </c>
      <c r="F1202" s="12" t="s">
        <v>373</v>
      </c>
      <c r="G1202" s="264">
        <v>27904.45</v>
      </c>
      <c r="H1202" s="264">
        <f>J1202+K1202+L1202+M1202+N1202</f>
        <v>27904.449999999997</v>
      </c>
      <c r="I1202" s="265">
        <f t="shared" si="18"/>
        <v>0.49999982081710986</v>
      </c>
      <c r="J1202" s="264">
        <v>11859.38</v>
      </c>
      <c r="K1202" s="264">
        <v>2092.84</v>
      </c>
      <c r="L1202" s="264">
        <v>0</v>
      </c>
      <c r="M1202" s="264">
        <v>0</v>
      </c>
      <c r="N1202" s="264">
        <v>13952.23</v>
      </c>
      <c r="O1202" s="27" t="s">
        <v>27</v>
      </c>
      <c r="P1202" s="565"/>
      <c r="Q1202" s="565"/>
      <c r="R1202" s="565"/>
      <c r="S1202" s="565"/>
      <c r="T1202" s="565"/>
      <c r="U1202" s="565"/>
      <c r="V1202" s="565"/>
      <c r="W1202" s="565"/>
      <c r="X1202" s="330"/>
      <c r="GA1202" s="204"/>
    </row>
    <row r="1203" spans="2:183" s="215" customFormat="1" ht="90.9" customHeight="1" x14ac:dyDescent="0.35">
      <c r="B1203" s="574" t="s">
        <v>2043</v>
      </c>
      <c r="C1203" s="14" t="s">
        <v>50</v>
      </c>
      <c r="D1203" s="394"/>
      <c r="E1203" s="14" t="s">
        <v>2088</v>
      </c>
      <c r="F1203" s="13" t="s">
        <v>522</v>
      </c>
      <c r="G1203" s="264">
        <v>120586.7</v>
      </c>
      <c r="H1203" s="264">
        <f>J1203+K1203+L1203+M1203+N1203</f>
        <v>119959.95000000001</v>
      </c>
      <c r="I1203" s="265">
        <f t="shared" si="18"/>
        <v>0.61966489649253764</v>
      </c>
      <c r="J1203" s="264">
        <v>63184.72</v>
      </c>
      <c r="K1203" s="264">
        <v>11150.25</v>
      </c>
      <c r="L1203" s="264">
        <v>0</v>
      </c>
      <c r="M1203" s="264">
        <v>0</v>
      </c>
      <c r="N1203" s="264">
        <v>45624.98</v>
      </c>
      <c r="O1203" s="27" t="s">
        <v>27</v>
      </c>
      <c r="P1203" s="565"/>
      <c r="Q1203" s="565"/>
      <c r="R1203" s="565"/>
      <c r="S1203" s="565"/>
      <c r="T1203" s="565"/>
      <c r="U1203" s="565"/>
      <c r="V1203" s="565"/>
      <c r="W1203" s="565"/>
      <c r="X1203" s="330"/>
      <c r="GA1203" s="204"/>
    </row>
    <row r="1204" spans="2:183" s="215" customFormat="1" ht="78.900000000000006" customHeight="1" x14ac:dyDescent="0.35">
      <c r="B1204" s="574" t="s">
        <v>2043</v>
      </c>
      <c r="C1204" s="14" t="s">
        <v>50</v>
      </c>
      <c r="D1204" s="394"/>
      <c r="E1204" s="14" t="s">
        <v>2089</v>
      </c>
      <c r="F1204" s="12" t="s">
        <v>373</v>
      </c>
      <c r="G1204" s="264">
        <v>7538.6</v>
      </c>
      <c r="H1204" s="264">
        <f>J1204+K1204+L1204+M1204+N1204</f>
        <v>6954.6</v>
      </c>
      <c r="I1204" s="265">
        <f t="shared" si="18"/>
        <v>0.74999999999999989</v>
      </c>
      <c r="J1204" s="264">
        <v>4433.55</v>
      </c>
      <c r="K1204" s="264">
        <v>782.4</v>
      </c>
      <c r="L1204" s="264">
        <v>0</v>
      </c>
      <c r="M1204" s="264">
        <v>0</v>
      </c>
      <c r="N1204" s="264">
        <v>1738.65</v>
      </c>
      <c r="O1204" s="27" t="s">
        <v>27</v>
      </c>
      <c r="P1204" s="565"/>
      <c r="Q1204" s="565"/>
      <c r="R1204" s="565"/>
      <c r="S1204" s="565"/>
      <c r="T1204" s="565"/>
      <c r="U1204" s="565"/>
      <c r="V1204" s="565"/>
      <c r="W1204" s="565"/>
      <c r="X1204" s="330"/>
      <c r="GA1204" s="204"/>
    </row>
    <row r="1205" spans="2:183" s="215" customFormat="1" ht="75.900000000000006" customHeight="1" x14ac:dyDescent="0.35">
      <c r="B1205" s="574" t="s">
        <v>1448</v>
      </c>
      <c r="C1205" s="14" t="s">
        <v>1449</v>
      </c>
      <c r="D1205" s="394"/>
      <c r="E1205" s="14" t="s">
        <v>2090</v>
      </c>
      <c r="F1205" s="12" t="s">
        <v>2091</v>
      </c>
      <c r="G1205" s="264">
        <v>48000</v>
      </c>
      <c r="H1205" s="264">
        <f>J1205+K1205+L1205+M1205+N1205</f>
        <v>48000</v>
      </c>
      <c r="I1205" s="265">
        <f t="shared" si="18"/>
        <v>1</v>
      </c>
      <c r="J1205" s="264">
        <v>40800</v>
      </c>
      <c r="K1205" s="264">
        <v>0</v>
      </c>
      <c r="L1205" s="264">
        <v>7200</v>
      </c>
      <c r="M1205" s="264">
        <v>0</v>
      </c>
      <c r="N1205" s="264">
        <v>0</v>
      </c>
      <c r="O1205" s="27" t="s">
        <v>27</v>
      </c>
      <c r="P1205" s="565"/>
      <c r="Q1205" s="565"/>
      <c r="R1205" s="565"/>
      <c r="S1205" s="565"/>
      <c r="T1205" s="565"/>
      <c r="U1205" s="565"/>
      <c r="V1205" s="565"/>
      <c r="W1205" s="565"/>
      <c r="X1205" s="330"/>
      <c r="GA1205" s="204"/>
    </row>
    <row r="1206" spans="2:183" s="215" customFormat="1" ht="50.15" customHeight="1" x14ac:dyDescent="0.35">
      <c r="B1206" s="574" t="s">
        <v>1448</v>
      </c>
      <c r="C1206" s="14" t="s">
        <v>1449</v>
      </c>
      <c r="D1206" s="394"/>
      <c r="E1206" s="14" t="s">
        <v>2092</v>
      </c>
      <c r="F1206" s="12" t="s">
        <v>2093</v>
      </c>
      <c r="G1206" s="264">
        <v>50000</v>
      </c>
      <c r="H1206" s="264">
        <f>J1206+K1206+L1206+M1206+N1206</f>
        <v>50000</v>
      </c>
      <c r="I1206" s="265">
        <f t="shared" si="18"/>
        <v>1</v>
      </c>
      <c r="J1206" s="264">
        <v>42500</v>
      </c>
      <c r="K1206" s="264">
        <v>0</v>
      </c>
      <c r="L1206" s="264">
        <v>7500</v>
      </c>
      <c r="M1206" s="264">
        <v>0</v>
      </c>
      <c r="N1206" s="264">
        <v>0</v>
      </c>
      <c r="O1206" s="27" t="s">
        <v>27</v>
      </c>
      <c r="P1206" s="565"/>
      <c r="Q1206" s="565"/>
      <c r="R1206" s="565"/>
      <c r="S1206" s="565"/>
      <c r="T1206" s="565"/>
      <c r="U1206" s="565"/>
      <c r="V1206" s="565"/>
      <c r="W1206" s="565"/>
      <c r="X1206" s="330"/>
      <c r="GA1206" s="204"/>
    </row>
    <row r="1207" spans="2:183" s="215" customFormat="1" ht="105" customHeight="1" x14ac:dyDescent="0.35">
      <c r="B1207" s="574" t="s">
        <v>176</v>
      </c>
      <c r="C1207" s="14" t="s">
        <v>248</v>
      </c>
      <c r="D1207" s="394"/>
      <c r="E1207" s="14" t="s">
        <v>2094</v>
      </c>
      <c r="F1207" s="12" t="s">
        <v>2095</v>
      </c>
      <c r="G1207" s="264">
        <v>114164.31</v>
      </c>
      <c r="H1207" s="264">
        <f>J1207+K1207+L1207+M1207+N1207</f>
        <v>114164.31</v>
      </c>
      <c r="I1207" s="265">
        <f t="shared" si="18"/>
        <v>0.8999993080149129</v>
      </c>
      <c r="J1207" s="264">
        <v>73872.820000000007</v>
      </c>
      <c r="K1207" s="264">
        <v>0</v>
      </c>
      <c r="L1207" s="264">
        <v>28874.98</v>
      </c>
      <c r="M1207" s="264">
        <v>0</v>
      </c>
      <c r="N1207" s="264">
        <v>11416.51</v>
      </c>
      <c r="O1207" s="27" t="s">
        <v>27</v>
      </c>
      <c r="P1207" s="565"/>
      <c r="Q1207" s="565"/>
      <c r="R1207" s="565"/>
      <c r="S1207" s="565"/>
      <c r="T1207" s="565"/>
      <c r="U1207" s="565"/>
      <c r="V1207" s="565"/>
      <c r="W1207" s="565"/>
      <c r="X1207" s="330"/>
      <c r="GA1207" s="204"/>
    </row>
    <row r="1208" spans="2:183" s="215" customFormat="1" ht="113.4" customHeight="1" x14ac:dyDescent="0.35">
      <c r="B1208" s="574" t="s">
        <v>176</v>
      </c>
      <c r="C1208" s="14" t="s">
        <v>248</v>
      </c>
      <c r="D1208" s="394"/>
      <c r="E1208" s="14" t="s">
        <v>2096</v>
      </c>
      <c r="F1208" s="12" t="s">
        <v>2095</v>
      </c>
      <c r="G1208" s="264">
        <v>116406.24</v>
      </c>
      <c r="H1208" s="264">
        <f>J1208+K1208+L1208+M1208+N1208</f>
        <v>98945.3</v>
      </c>
      <c r="I1208" s="265">
        <f t="shared" ref="I1208:I1271" si="19">(J1208+K1208+L1208+M1208)/H1208</f>
        <v>1</v>
      </c>
      <c r="J1208" s="264">
        <v>98945.3</v>
      </c>
      <c r="K1208" s="264">
        <v>0</v>
      </c>
      <c r="L1208" s="264">
        <v>0</v>
      </c>
      <c r="M1208" s="264">
        <v>0</v>
      </c>
      <c r="N1208" s="264">
        <v>0</v>
      </c>
      <c r="O1208" s="27" t="s">
        <v>27</v>
      </c>
      <c r="P1208" s="565"/>
      <c r="Q1208" s="565"/>
      <c r="R1208" s="565"/>
      <c r="S1208" s="565"/>
      <c r="T1208" s="565"/>
      <c r="U1208" s="565"/>
      <c r="V1208" s="565"/>
      <c r="W1208" s="565"/>
      <c r="X1208" s="330"/>
      <c r="GA1208" s="204"/>
    </row>
    <row r="1209" spans="2:183" s="215" customFormat="1" ht="97.5" customHeight="1" x14ac:dyDescent="0.35">
      <c r="B1209" s="574" t="s">
        <v>176</v>
      </c>
      <c r="C1209" s="14" t="s">
        <v>248</v>
      </c>
      <c r="D1209" s="394"/>
      <c r="E1209" s="14" t="s">
        <v>2097</v>
      </c>
      <c r="F1209" s="12" t="s">
        <v>2098</v>
      </c>
      <c r="G1209" s="264">
        <v>148020.21</v>
      </c>
      <c r="H1209" s="264">
        <f>J1209+K1209+L1209+M1209+N1209</f>
        <v>143647.75</v>
      </c>
      <c r="I1209" s="265">
        <f t="shared" si="19"/>
        <v>0.74999991298158164</v>
      </c>
      <c r="J1209" s="264">
        <v>91575.43</v>
      </c>
      <c r="K1209" s="264">
        <v>16160.37</v>
      </c>
      <c r="L1209" s="264">
        <v>0</v>
      </c>
      <c r="M1209" s="264">
        <v>0</v>
      </c>
      <c r="N1209" s="264">
        <v>35911.949999999997</v>
      </c>
      <c r="O1209" s="27" t="s">
        <v>27</v>
      </c>
      <c r="P1209" s="565"/>
      <c r="Q1209" s="565"/>
      <c r="R1209" s="565"/>
      <c r="S1209" s="565"/>
      <c r="T1209" s="565"/>
      <c r="U1209" s="565"/>
      <c r="V1209" s="565"/>
      <c r="W1209" s="565"/>
      <c r="X1209" s="330"/>
      <c r="GA1209" s="204"/>
    </row>
    <row r="1210" spans="2:183" s="215" customFormat="1" ht="107.4" customHeight="1" x14ac:dyDescent="0.35">
      <c r="B1210" s="574" t="s">
        <v>176</v>
      </c>
      <c r="C1210" s="14" t="s">
        <v>248</v>
      </c>
      <c r="D1210" s="394"/>
      <c r="E1210" s="14" t="s">
        <v>2099</v>
      </c>
      <c r="F1210" s="12" t="s">
        <v>2098</v>
      </c>
      <c r="G1210" s="264">
        <v>25000</v>
      </c>
      <c r="H1210" s="264">
        <f>J1210+K1210+L1210+M1210+N1210</f>
        <v>25000</v>
      </c>
      <c r="I1210" s="265">
        <f t="shared" si="19"/>
        <v>1</v>
      </c>
      <c r="J1210" s="264">
        <v>21250</v>
      </c>
      <c r="K1210" s="264">
        <v>3750</v>
      </c>
      <c r="L1210" s="264">
        <v>0</v>
      </c>
      <c r="M1210" s="264">
        <v>0</v>
      </c>
      <c r="N1210" s="264">
        <v>0</v>
      </c>
      <c r="O1210" s="27" t="s">
        <v>27</v>
      </c>
      <c r="P1210" s="565"/>
      <c r="Q1210" s="565"/>
      <c r="R1210" s="565"/>
      <c r="S1210" s="565"/>
      <c r="T1210" s="565"/>
      <c r="U1210" s="565"/>
      <c r="V1210" s="565"/>
      <c r="W1210" s="565"/>
      <c r="X1210" s="330"/>
      <c r="GA1210" s="204"/>
    </row>
    <row r="1211" spans="2:183" s="215" customFormat="1" ht="95.4" customHeight="1" x14ac:dyDescent="0.35">
      <c r="B1211" s="574" t="str">
        <f>'[2] AP du 28 juillet 2022'!B14</f>
        <v>4.1.1</v>
      </c>
      <c r="C1211" s="14" t="s">
        <v>50</v>
      </c>
      <c r="D1211" s="574"/>
      <c r="E1211" s="576" t="s">
        <v>2016</v>
      </c>
      <c r="F1211" s="574" t="s">
        <v>2063</v>
      </c>
      <c r="G1211" s="264">
        <v>178901.42</v>
      </c>
      <c r="H1211" s="264">
        <f>J1211+K1211+L1211+M1211+N1211</f>
        <v>178901.41999999998</v>
      </c>
      <c r="I1211" s="265">
        <f t="shared" si="19"/>
        <v>0.83082252784801824</v>
      </c>
      <c r="J1211" s="264">
        <v>126340.03</v>
      </c>
      <c r="K1211" s="264">
        <v>22295.3</v>
      </c>
      <c r="L1211" s="264">
        <v>0</v>
      </c>
      <c r="M1211" s="264">
        <v>0</v>
      </c>
      <c r="N1211" s="264">
        <v>30266.09</v>
      </c>
      <c r="O1211" s="27" t="s">
        <v>27</v>
      </c>
      <c r="P1211" s="574"/>
      <c r="Q1211" s="574"/>
      <c r="R1211" s="574"/>
      <c r="S1211" s="574"/>
      <c r="T1211" s="574"/>
      <c r="U1211" s="574"/>
      <c r="V1211" s="574"/>
      <c r="W1211" s="574"/>
      <c r="X1211" s="574"/>
      <c r="GA1211" s="204"/>
    </row>
    <row r="1212" spans="2:183" s="215" customFormat="1" ht="74.400000000000006" customHeight="1" x14ac:dyDescent="0.35">
      <c r="B1212" s="574" t="str">
        <f>'[2] AP du 28 juillet 2022'!B15</f>
        <v>4.1.1</v>
      </c>
      <c r="C1212" s="14" t="s">
        <v>50</v>
      </c>
      <c r="D1212" s="574"/>
      <c r="E1212" s="576" t="s">
        <v>2100</v>
      </c>
      <c r="F1212" s="577" t="s">
        <v>2101</v>
      </c>
      <c r="G1212" s="264">
        <v>240796.3</v>
      </c>
      <c r="H1212" s="264">
        <f>J1212+K1212+L1212+M1212+N1212</f>
        <v>215693.55</v>
      </c>
      <c r="I1212" s="265">
        <f t="shared" si="19"/>
        <v>0.7499999884094819</v>
      </c>
      <c r="J1212" s="264">
        <v>137504.63</v>
      </c>
      <c r="K1212" s="264">
        <v>24265.53</v>
      </c>
      <c r="L1212" s="264">
        <v>0</v>
      </c>
      <c r="M1212" s="264">
        <v>0</v>
      </c>
      <c r="N1212" s="264">
        <v>53923.39</v>
      </c>
      <c r="O1212" s="27" t="s">
        <v>27</v>
      </c>
      <c r="P1212" s="574"/>
      <c r="Q1212" s="574"/>
      <c r="R1212" s="574"/>
      <c r="S1212" s="574"/>
      <c r="T1212" s="574"/>
      <c r="U1212" s="574"/>
      <c r="V1212" s="574"/>
      <c r="W1212" s="574"/>
      <c r="X1212" s="574"/>
      <c r="GA1212" s="204"/>
    </row>
    <row r="1213" spans="2:183" s="215" customFormat="1" ht="71.400000000000006" customHeight="1" x14ac:dyDescent="0.35">
      <c r="B1213" s="574" t="str">
        <f>'[2] AP du 28 juillet 2022'!B16</f>
        <v>4.1.1</v>
      </c>
      <c r="C1213" s="14" t="s">
        <v>50</v>
      </c>
      <c r="D1213" s="574"/>
      <c r="E1213" s="576" t="s">
        <v>2102</v>
      </c>
      <c r="F1213" s="574" t="s">
        <v>2103</v>
      </c>
      <c r="G1213" s="264">
        <v>170406.5</v>
      </c>
      <c r="H1213" s="264">
        <f>J1213+K1213+L1213+M1213+N1213</f>
        <v>157288.40000000002</v>
      </c>
      <c r="I1213" s="265">
        <f t="shared" si="19"/>
        <v>0.7478081028225857</v>
      </c>
      <c r="J1213" s="264">
        <v>99978.3</v>
      </c>
      <c r="K1213" s="264">
        <v>0</v>
      </c>
      <c r="L1213" s="264">
        <v>17643.240000000002</v>
      </c>
      <c r="M1213" s="264">
        <v>0</v>
      </c>
      <c r="N1213" s="264">
        <v>39666.86</v>
      </c>
      <c r="O1213" s="27" t="s">
        <v>27</v>
      </c>
      <c r="P1213" s="574"/>
      <c r="Q1213" s="574"/>
      <c r="R1213" s="574"/>
      <c r="S1213" s="574"/>
      <c r="T1213" s="574"/>
      <c r="U1213" s="574"/>
      <c r="V1213" s="574"/>
      <c r="W1213" s="574"/>
      <c r="X1213" s="574"/>
      <c r="GA1213" s="204"/>
    </row>
    <row r="1214" spans="2:183" s="215" customFormat="1" ht="65.400000000000006" customHeight="1" x14ac:dyDescent="0.35">
      <c r="B1214" s="574" t="s">
        <v>351</v>
      </c>
      <c r="C1214" s="14" t="s">
        <v>50</v>
      </c>
      <c r="D1214" s="394"/>
      <c r="E1214" s="14" t="s">
        <v>2104</v>
      </c>
      <c r="F1214" s="12" t="s">
        <v>2105</v>
      </c>
      <c r="G1214" s="26">
        <v>50331.5</v>
      </c>
      <c r="H1214" s="264">
        <f>J1214+K1214+L1214+M1214+N1214</f>
        <v>50331.500000000007</v>
      </c>
      <c r="I1214" s="265">
        <f t="shared" si="19"/>
        <v>0.75000009934136669</v>
      </c>
      <c r="J1214" s="26">
        <v>32086.33</v>
      </c>
      <c r="K1214" s="26">
        <v>0</v>
      </c>
      <c r="L1214" s="26">
        <v>5662.3</v>
      </c>
      <c r="M1214" s="26">
        <v>0</v>
      </c>
      <c r="N1214" s="32">
        <v>12582.87</v>
      </c>
      <c r="O1214" s="27" t="s">
        <v>27</v>
      </c>
      <c r="P1214" s="565"/>
      <c r="Q1214" s="565"/>
      <c r="R1214" s="565"/>
      <c r="S1214" s="565"/>
      <c r="T1214" s="565"/>
      <c r="U1214" s="565"/>
      <c r="V1214" s="565"/>
      <c r="W1214" s="565"/>
      <c r="X1214" s="330"/>
      <c r="GA1214" s="204"/>
    </row>
    <row r="1215" spans="2:183" s="215" customFormat="1" ht="74.150000000000006" customHeight="1" x14ac:dyDescent="0.35">
      <c r="B1215" s="21" t="s">
        <v>351</v>
      </c>
      <c r="C1215" s="14" t="s">
        <v>50</v>
      </c>
      <c r="D1215" s="394"/>
      <c r="E1215" s="339" t="s">
        <v>2106</v>
      </c>
      <c r="F1215" s="21" t="s">
        <v>1084</v>
      </c>
      <c r="G1215" s="26">
        <v>93376.71</v>
      </c>
      <c r="H1215" s="264">
        <f>J1215+K1215+L1215+M1215+N1215</f>
        <v>83522</v>
      </c>
      <c r="I1215" s="265">
        <f t="shared" si="19"/>
        <v>0.75</v>
      </c>
      <c r="J1215" s="26">
        <v>53245.27</v>
      </c>
      <c r="K1215" s="26">
        <v>0</v>
      </c>
      <c r="L1215" s="26">
        <v>9396.23</v>
      </c>
      <c r="M1215" s="26">
        <v>0</v>
      </c>
      <c r="N1215" s="32">
        <v>20880.5</v>
      </c>
      <c r="O1215" s="27" t="s">
        <v>27</v>
      </c>
      <c r="P1215" s="565"/>
      <c r="Q1215" s="565"/>
      <c r="R1215" s="565"/>
      <c r="S1215" s="565"/>
      <c r="T1215" s="565"/>
      <c r="U1215" s="565"/>
      <c r="V1215" s="565"/>
      <c r="W1215" s="565"/>
      <c r="X1215" s="330"/>
      <c r="GA1215" s="204"/>
    </row>
    <row r="1216" spans="2:183" s="215" customFormat="1" ht="90.9" customHeight="1" x14ac:dyDescent="0.35">
      <c r="B1216" s="21" t="s">
        <v>351</v>
      </c>
      <c r="C1216" s="14" t="s">
        <v>50</v>
      </c>
      <c r="D1216" s="394"/>
      <c r="E1216" s="339" t="s">
        <v>2107</v>
      </c>
      <c r="F1216" s="21" t="s">
        <v>2108</v>
      </c>
      <c r="G1216" s="26">
        <v>134622.01</v>
      </c>
      <c r="H1216" s="264">
        <f>J1216+K1216+L1216+M1216+N1216</f>
        <v>134213.01</v>
      </c>
      <c r="I1216" s="265">
        <f t="shared" si="19"/>
        <v>0.74486266271801815</v>
      </c>
      <c r="J1216" s="26">
        <v>84974.720000000001</v>
      </c>
      <c r="K1216" s="26">
        <v>14995.54</v>
      </c>
      <c r="L1216" s="26">
        <v>0</v>
      </c>
      <c r="M1216" s="26">
        <v>0</v>
      </c>
      <c r="N1216" s="32">
        <v>34242.75</v>
      </c>
      <c r="O1216" s="27" t="s">
        <v>27</v>
      </c>
      <c r="P1216" s="565"/>
      <c r="Q1216" s="565"/>
      <c r="R1216" s="565"/>
      <c r="S1216" s="565"/>
      <c r="T1216" s="565"/>
      <c r="U1216" s="565"/>
      <c r="V1216" s="565"/>
      <c r="W1216" s="565"/>
      <c r="X1216" s="330"/>
      <c r="GA1216" s="204"/>
    </row>
    <row r="1217" spans="2:183" s="215" customFormat="1" ht="103.5" customHeight="1" x14ac:dyDescent="0.35">
      <c r="B1217" s="12" t="s">
        <v>49</v>
      </c>
      <c r="C1217" s="14" t="s">
        <v>50</v>
      </c>
      <c r="D1217" s="394"/>
      <c r="E1217" s="14" t="s">
        <v>2109</v>
      </c>
      <c r="F1217" s="12" t="s">
        <v>1231</v>
      </c>
      <c r="G1217" s="26">
        <v>16941.43</v>
      </c>
      <c r="H1217" s="264">
        <f>J1217+K1217+L1217+M1217+N1217</f>
        <v>15755.86</v>
      </c>
      <c r="I1217" s="265">
        <f t="shared" si="19"/>
        <v>0.75000031734224604</v>
      </c>
      <c r="J1217" s="26">
        <v>10044.36</v>
      </c>
      <c r="K1217" s="26">
        <v>0</v>
      </c>
      <c r="L1217" s="26">
        <v>1772.54</v>
      </c>
      <c r="M1217" s="26">
        <v>0</v>
      </c>
      <c r="N1217" s="32">
        <v>3938.96</v>
      </c>
      <c r="O1217" s="27" t="s">
        <v>27</v>
      </c>
      <c r="P1217" s="565"/>
      <c r="Q1217" s="565"/>
      <c r="R1217" s="565"/>
      <c r="S1217" s="565"/>
      <c r="T1217" s="565"/>
      <c r="U1217" s="565"/>
      <c r="V1217" s="565"/>
      <c r="W1217" s="565"/>
      <c r="X1217" s="330"/>
      <c r="GA1217" s="204"/>
    </row>
    <row r="1218" spans="2:183" s="215" customFormat="1" ht="64.5" customHeight="1" x14ac:dyDescent="0.35">
      <c r="B1218" s="12" t="s">
        <v>351</v>
      </c>
      <c r="C1218" s="14" t="s">
        <v>50</v>
      </c>
      <c r="D1218" s="394"/>
      <c r="E1218" s="14" t="s">
        <v>2110</v>
      </c>
      <c r="F1218" s="12" t="s">
        <v>1792</v>
      </c>
      <c r="G1218" s="26">
        <v>64490</v>
      </c>
      <c r="H1218" s="264">
        <f>J1218+K1218+L1218+M1218+N1218</f>
        <v>40000</v>
      </c>
      <c r="I1218" s="265">
        <f t="shared" si="19"/>
        <v>0.75</v>
      </c>
      <c r="J1218" s="26">
        <v>25500</v>
      </c>
      <c r="K1218" s="26">
        <v>0</v>
      </c>
      <c r="L1218" s="26">
        <v>4500</v>
      </c>
      <c r="M1218" s="26">
        <v>0</v>
      </c>
      <c r="N1218" s="32">
        <v>10000</v>
      </c>
      <c r="O1218" s="27" t="s">
        <v>27</v>
      </c>
      <c r="P1218" s="565"/>
      <c r="Q1218" s="565"/>
      <c r="R1218" s="565"/>
      <c r="S1218" s="565"/>
      <c r="T1218" s="565"/>
      <c r="U1218" s="565"/>
      <c r="V1218" s="565"/>
      <c r="W1218" s="565"/>
      <c r="X1218" s="330"/>
      <c r="GA1218" s="204"/>
    </row>
    <row r="1219" spans="2:183" s="215" customFormat="1" ht="68.150000000000006" customHeight="1" x14ac:dyDescent="0.35">
      <c r="B1219" s="12" t="s">
        <v>351</v>
      </c>
      <c r="C1219" s="14" t="s">
        <v>50</v>
      </c>
      <c r="D1219" s="394"/>
      <c r="E1219" s="14" t="s">
        <v>2111</v>
      </c>
      <c r="F1219" s="12" t="s">
        <v>2112</v>
      </c>
      <c r="G1219" s="26">
        <v>35000</v>
      </c>
      <c r="H1219" s="264">
        <f>J1219+K1219+L1219+M1219+N1219</f>
        <v>35000</v>
      </c>
      <c r="I1219" s="265">
        <f t="shared" si="19"/>
        <v>0.75</v>
      </c>
      <c r="J1219" s="26">
        <v>22312.5</v>
      </c>
      <c r="K1219" s="26">
        <v>0</v>
      </c>
      <c r="L1219" s="26">
        <v>3937.5</v>
      </c>
      <c r="M1219" s="26">
        <v>0</v>
      </c>
      <c r="N1219" s="32">
        <v>8750</v>
      </c>
      <c r="O1219" s="27" t="s">
        <v>27</v>
      </c>
      <c r="P1219" s="565"/>
      <c r="Q1219" s="565"/>
      <c r="R1219" s="565"/>
      <c r="S1219" s="565"/>
      <c r="T1219" s="565"/>
      <c r="U1219" s="565"/>
      <c r="V1219" s="565"/>
      <c r="W1219" s="565"/>
      <c r="X1219" s="330"/>
      <c r="GA1219" s="204"/>
    </row>
    <row r="1220" spans="2:183" s="215" customFormat="1" ht="89.4" customHeight="1" x14ac:dyDescent="0.35">
      <c r="B1220" s="12" t="s">
        <v>351</v>
      </c>
      <c r="C1220" s="14" t="s">
        <v>50</v>
      </c>
      <c r="D1220" s="394"/>
      <c r="E1220" s="14" t="s">
        <v>2113</v>
      </c>
      <c r="F1220" s="12" t="s">
        <v>2114</v>
      </c>
      <c r="G1220" s="26">
        <v>13677</v>
      </c>
      <c r="H1220" s="264">
        <f>J1220+K1220+L1220+M1220+N1220</f>
        <v>11100</v>
      </c>
      <c r="I1220" s="265">
        <f t="shared" si="19"/>
        <v>0.75</v>
      </c>
      <c r="J1220" s="26">
        <v>7076.25</v>
      </c>
      <c r="K1220" s="26">
        <v>0</v>
      </c>
      <c r="L1220" s="26">
        <v>1248.75</v>
      </c>
      <c r="M1220" s="26">
        <v>0</v>
      </c>
      <c r="N1220" s="32">
        <v>2775</v>
      </c>
      <c r="O1220" s="27" t="s">
        <v>27</v>
      </c>
      <c r="P1220" s="565"/>
      <c r="Q1220" s="565"/>
      <c r="R1220" s="565"/>
      <c r="S1220" s="565"/>
      <c r="T1220" s="565"/>
      <c r="U1220" s="565"/>
      <c r="V1220" s="565"/>
      <c r="W1220" s="565"/>
      <c r="X1220" s="330"/>
      <c r="GA1220" s="204"/>
    </row>
    <row r="1221" spans="2:183" s="215" customFormat="1" ht="80.150000000000006" customHeight="1" x14ac:dyDescent="0.35">
      <c r="B1221" s="12" t="s">
        <v>351</v>
      </c>
      <c r="C1221" s="14" t="s">
        <v>50</v>
      </c>
      <c r="D1221" s="394"/>
      <c r="E1221" s="14" t="s">
        <v>2115</v>
      </c>
      <c r="F1221" s="12" t="s">
        <v>2116</v>
      </c>
      <c r="G1221" s="26">
        <v>3208.5</v>
      </c>
      <c r="H1221" s="264">
        <f>J1221+K1221+L1221+M1221+N1221</f>
        <v>3208.5</v>
      </c>
      <c r="I1221" s="265">
        <f t="shared" si="19"/>
        <v>0.59724170172978031</v>
      </c>
      <c r="J1221" s="26">
        <v>1628.81</v>
      </c>
      <c r="K1221" s="26">
        <v>0</v>
      </c>
      <c r="L1221" s="26">
        <v>287.44</v>
      </c>
      <c r="M1221" s="26">
        <v>0</v>
      </c>
      <c r="N1221" s="32">
        <v>1292.25</v>
      </c>
      <c r="O1221" s="27" t="s">
        <v>27</v>
      </c>
      <c r="P1221" s="565"/>
      <c r="Q1221" s="565"/>
      <c r="R1221" s="565"/>
      <c r="S1221" s="565"/>
      <c r="T1221" s="565"/>
      <c r="U1221" s="565"/>
      <c r="V1221" s="565"/>
      <c r="W1221" s="565"/>
      <c r="X1221" s="330"/>
      <c r="GA1221" s="204"/>
    </row>
    <row r="1222" spans="2:183" s="215" customFormat="1" ht="71.400000000000006" customHeight="1" x14ac:dyDescent="0.35">
      <c r="B1222" s="12" t="s">
        <v>49</v>
      </c>
      <c r="C1222" s="14" t="s">
        <v>50</v>
      </c>
      <c r="D1222" s="394"/>
      <c r="E1222" s="14" t="s">
        <v>2117</v>
      </c>
      <c r="F1222" s="12" t="s">
        <v>1322</v>
      </c>
      <c r="G1222" s="26">
        <v>12416.5</v>
      </c>
      <c r="H1222" s="264">
        <f>J1222+K1222+L1222+M1222+N1222</f>
        <v>12416.5</v>
      </c>
      <c r="I1222" s="265">
        <f t="shared" si="19"/>
        <v>0.5</v>
      </c>
      <c r="J1222" s="26">
        <v>5277.01</v>
      </c>
      <c r="K1222" s="26">
        <v>0</v>
      </c>
      <c r="L1222" s="26">
        <v>931.24</v>
      </c>
      <c r="M1222" s="26">
        <v>0</v>
      </c>
      <c r="N1222" s="32">
        <v>6208.25</v>
      </c>
      <c r="O1222" s="27" t="s">
        <v>27</v>
      </c>
      <c r="P1222" s="565"/>
      <c r="Q1222" s="565"/>
      <c r="R1222" s="565"/>
      <c r="S1222" s="565"/>
      <c r="T1222" s="565"/>
      <c r="U1222" s="565"/>
      <c r="V1222" s="565"/>
      <c r="W1222" s="565"/>
      <c r="X1222" s="330"/>
      <c r="GA1222" s="204"/>
    </row>
    <row r="1223" spans="2:183" s="215" customFormat="1" ht="86.15" customHeight="1" x14ac:dyDescent="0.35">
      <c r="B1223" s="12" t="s">
        <v>351</v>
      </c>
      <c r="C1223" s="14" t="s">
        <v>50</v>
      </c>
      <c r="D1223" s="394"/>
      <c r="E1223" s="14" t="s">
        <v>2118</v>
      </c>
      <c r="F1223" s="12" t="s">
        <v>537</v>
      </c>
      <c r="G1223" s="26">
        <v>32675</v>
      </c>
      <c r="H1223" s="264">
        <f>J1223+K1223+L1223+M1223+N1223</f>
        <v>16729.599999999999</v>
      </c>
      <c r="I1223" s="265">
        <f t="shared" si="19"/>
        <v>0.5</v>
      </c>
      <c r="J1223" s="26">
        <v>7110.08</v>
      </c>
      <c r="K1223" s="26">
        <v>0</v>
      </c>
      <c r="L1223" s="26">
        <v>1254.72</v>
      </c>
      <c r="M1223" s="26">
        <v>0</v>
      </c>
      <c r="N1223" s="32">
        <v>8364.7999999999993</v>
      </c>
      <c r="O1223" s="27" t="s">
        <v>27</v>
      </c>
      <c r="P1223" s="565"/>
      <c r="Q1223" s="565"/>
      <c r="R1223" s="565"/>
      <c r="S1223" s="565"/>
      <c r="T1223" s="565"/>
      <c r="U1223" s="565"/>
      <c r="V1223" s="565"/>
      <c r="W1223" s="565"/>
      <c r="X1223" s="330"/>
      <c r="GA1223" s="204"/>
    </row>
    <row r="1224" spans="2:183" s="215" customFormat="1" ht="80.150000000000006" customHeight="1" x14ac:dyDescent="0.35">
      <c r="B1224" s="12" t="s">
        <v>49</v>
      </c>
      <c r="C1224" s="14" t="s">
        <v>50</v>
      </c>
      <c r="D1224" s="394"/>
      <c r="E1224" s="14" t="s">
        <v>2119</v>
      </c>
      <c r="F1224" s="12" t="s">
        <v>1349</v>
      </c>
      <c r="G1224" s="26">
        <v>52541.4</v>
      </c>
      <c r="H1224" s="264">
        <f>J1224+K1224+L1224+M1224+N1224</f>
        <v>51887.899999999994</v>
      </c>
      <c r="I1224" s="265">
        <f t="shared" si="19"/>
        <v>0.5</v>
      </c>
      <c r="J1224" s="26">
        <v>22052.35</v>
      </c>
      <c r="K1224" s="26">
        <v>0</v>
      </c>
      <c r="L1224" s="26">
        <v>3891.6</v>
      </c>
      <c r="M1224" s="26">
        <v>0</v>
      </c>
      <c r="N1224" s="32">
        <v>25943.95</v>
      </c>
      <c r="O1224" s="27" t="s">
        <v>27</v>
      </c>
      <c r="P1224" s="565"/>
      <c r="Q1224" s="565"/>
      <c r="R1224" s="565"/>
      <c r="S1224" s="565"/>
      <c r="T1224" s="565"/>
      <c r="U1224" s="565"/>
      <c r="V1224" s="565"/>
      <c r="W1224" s="565"/>
      <c r="X1224" s="330"/>
      <c r="GA1224" s="204"/>
    </row>
    <row r="1225" spans="2:183" s="215" customFormat="1" ht="116.4" customHeight="1" x14ac:dyDescent="0.35">
      <c r="B1225" s="12" t="s">
        <v>351</v>
      </c>
      <c r="C1225" s="14" t="s">
        <v>50</v>
      </c>
      <c r="D1225" s="394"/>
      <c r="E1225" s="14" t="s">
        <v>2120</v>
      </c>
      <c r="F1225" s="12" t="s">
        <v>424</v>
      </c>
      <c r="G1225" s="26">
        <v>63389.5</v>
      </c>
      <c r="H1225" s="264">
        <f>J1225+K1225+L1225+M1225+N1225</f>
        <v>18101.949999999997</v>
      </c>
      <c r="I1225" s="265">
        <f t="shared" si="19"/>
        <v>0.49999972378666391</v>
      </c>
      <c r="J1225" s="26">
        <v>7693.32</v>
      </c>
      <c r="K1225" s="26">
        <v>0</v>
      </c>
      <c r="L1225" s="26">
        <v>1357.65</v>
      </c>
      <c r="M1225" s="26">
        <v>0</v>
      </c>
      <c r="N1225" s="32">
        <v>9050.98</v>
      </c>
      <c r="O1225" s="27" t="s">
        <v>27</v>
      </c>
      <c r="P1225" s="565"/>
      <c r="Q1225" s="565"/>
      <c r="R1225" s="565"/>
      <c r="S1225" s="565"/>
      <c r="T1225" s="565"/>
      <c r="U1225" s="565"/>
      <c r="V1225" s="565"/>
      <c r="W1225" s="565"/>
      <c r="X1225" s="330"/>
      <c r="GA1225" s="204"/>
    </row>
    <row r="1226" spans="2:183" s="215" customFormat="1" ht="78" customHeight="1" x14ac:dyDescent="0.35">
      <c r="B1226" s="12" t="s">
        <v>1452</v>
      </c>
      <c r="C1226" s="14" t="s">
        <v>1449</v>
      </c>
      <c r="D1226" s="394"/>
      <c r="E1226" s="14" t="s">
        <v>1449</v>
      </c>
      <c r="F1226" s="12" t="s">
        <v>2121</v>
      </c>
      <c r="G1226" s="26">
        <v>45000</v>
      </c>
      <c r="H1226" s="264">
        <f>J1226+K1226+L1226+M1226+N1226</f>
        <v>45000</v>
      </c>
      <c r="I1226" s="265">
        <f t="shared" si="19"/>
        <v>1</v>
      </c>
      <c r="J1226" s="26">
        <v>38250</v>
      </c>
      <c r="K1226" s="26">
        <v>0</v>
      </c>
      <c r="L1226" s="26">
        <v>6750</v>
      </c>
      <c r="M1226" s="26">
        <v>0</v>
      </c>
      <c r="N1226" s="32">
        <v>0</v>
      </c>
      <c r="O1226" s="27" t="s">
        <v>27</v>
      </c>
      <c r="P1226" s="565"/>
      <c r="Q1226" s="565"/>
      <c r="R1226" s="565"/>
      <c r="S1226" s="565"/>
      <c r="T1226" s="565"/>
      <c r="U1226" s="565"/>
      <c r="V1226" s="565"/>
      <c r="W1226" s="565"/>
      <c r="X1226" s="330"/>
      <c r="GA1226" s="204"/>
    </row>
    <row r="1227" spans="2:183" s="215" customFormat="1" ht="79.5" customHeight="1" x14ac:dyDescent="0.35">
      <c r="B1227" s="12" t="s">
        <v>1486</v>
      </c>
      <c r="C1227" s="14" t="s">
        <v>1487</v>
      </c>
      <c r="D1227" s="394"/>
      <c r="E1227" s="14" t="s">
        <v>2122</v>
      </c>
      <c r="F1227" s="12" t="s">
        <v>2123</v>
      </c>
      <c r="G1227" s="26">
        <v>12000</v>
      </c>
      <c r="H1227" s="264">
        <f>J1227+K1227+L1227+M1227+N1227</f>
        <v>12000</v>
      </c>
      <c r="I1227" s="265">
        <f t="shared" si="19"/>
        <v>1</v>
      </c>
      <c r="J1227" s="26">
        <v>10200</v>
      </c>
      <c r="K1227" s="26">
        <v>1800</v>
      </c>
      <c r="L1227" s="26">
        <v>0</v>
      </c>
      <c r="M1227" s="26">
        <v>0</v>
      </c>
      <c r="N1227" s="32">
        <v>0</v>
      </c>
      <c r="O1227" s="27" t="s">
        <v>27</v>
      </c>
      <c r="P1227" s="565"/>
      <c r="Q1227" s="565"/>
      <c r="R1227" s="565"/>
      <c r="S1227" s="565"/>
      <c r="T1227" s="565"/>
      <c r="U1227" s="565"/>
      <c r="V1227" s="565"/>
      <c r="W1227" s="565"/>
      <c r="X1227" s="330"/>
      <c r="GA1227" s="204"/>
    </row>
    <row r="1228" spans="2:183" s="215" customFormat="1" ht="70.5" customHeight="1" x14ac:dyDescent="0.35">
      <c r="B1228" s="12" t="s">
        <v>351</v>
      </c>
      <c r="C1228" s="14" t="s">
        <v>50</v>
      </c>
      <c r="D1228" s="574"/>
      <c r="E1228" s="14" t="s">
        <v>2124</v>
      </c>
      <c r="F1228" s="21" t="s">
        <v>464</v>
      </c>
      <c r="G1228" s="26">
        <v>37554</v>
      </c>
      <c r="H1228" s="264">
        <f>J1228+K1228+L1228+M1228+N1228</f>
        <v>37554</v>
      </c>
      <c r="I1228" s="265">
        <f t="shared" si="19"/>
        <v>0.65</v>
      </c>
      <c r="J1228" s="26">
        <v>20748.580000000002</v>
      </c>
      <c r="K1228" s="26">
        <v>0</v>
      </c>
      <c r="L1228" s="26">
        <v>3661.52</v>
      </c>
      <c r="M1228" s="26">
        <v>0</v>
      </c>
      <c r="N1228" s="32">
        <v>13143.9</v>
      </c>
      <c r="O1228" s="27" t="s">
        <v>27</v>
      </c>
      <c r="P1228" s="574"/>
      <c r="Q1228" s="574"/>
      <c r="R1228" s="574"/>
      <c r="S1228" s="574"/>
      <c r="T1228" s="574"/>
      <c r="U1228" s="574"/>
      <c r="V1228" s="574"/>
      <c r="W1228" s="574"/>
      <c r="X1228" s="574"/>
      <c r="GA1228" s="204"/>
    </row>
    <row r="1229" spans="2:183" s="215" customFormat="1" ht="71.400000000000006" customHeight="1" x14ac:dyDescent="0.35">
      <c r="B1229" s="12" t="s">
        <v>351</v>
      </c>
      <c r="C1229" s="14" t="s">
        <v>50</v>
      </c>
      <c r="D1229" s="574"/>
      <c r="E1229" s="14" t="s">
        <v>2125</v>
      </c>
      <c r="F1229" s="21" t="s">
        <v>1753</v>
      </c>
      <c r="G1229" s="26">
        <v>16272.15</v>
      </c>
      <c r="H1229" s="264">
        <f>J1229+K1229+L1229+M1229+N1229</f>
        <v>16272.15</v>
      </c>
      <c r="I1229" s="265">
        <f t="shared" si="19"/>
        <v>0.49999969272652967</v>
      </c>
      <c r="J1229" s="26">
        <v>6915.65</v>
      </c>
      <c r="K1229" s="26">
        <v>1220.42</v>
      </c>
      <c r="L1229" s="26">
        <v>0</v>
      </c>
      <c r="M1229" s="26">
        <v>0</v>
      </c>
      <c r="N1229" s="32">
        <v>8136.08</v>
      </c>
      <c r="O1229" s="27" t="s">
        <v>27</v>
      </c>
      <c r="P1229" s="574"/>
      <c r="Q1229" s="574"/>
      <c r="R1229" s="574"/>
      <c r="S1229" s="574"/>
      <c r="T1229" s="574"/>
      <c r="U1229" s="574"/>
      <c r="V1229" s="574"/>
      <c r="W1229" s="574"/>
      <c r="X1229" s="574"/>
      <c r="GA1229" s="204"/>
    </row>
    <row r="1230" spans="2:183" s="215" customFormat="1" ht="93.9" customHeight="1" x14ac:dyDescent="0.35">
      <c r="B1230" s="12" t="s">
        <v>351</v>
      </c>
      <c r="C1230" s="14" t="s">
        <v>50</v>
      </c>
      <c r="D1230" s="574"/>
      <c r="E1230" s="14" t="s">
        <v>2126</v>
      </c>
      <c r="F1230" s="21" t="s">
        <v>377</v>
      </c>
      <c r="G1230" s="26">
        <v>55612.85</v>
      </c>
      <c r="H1230" s="264">
        <f>J1230+K1230+L1230+M1230+N1230</f>
        <v>53194.9</v>
      </c>
      <c r="I1230" s="265">
        <f t="shared" si="19"/>
        <v>0.5</v>
      </c>
      <c r="J1230" s="26">
        <v>22607.83</v>
      </c>
      <c r="K1230" s="26">
        <v>0</v>
      </c>
      <c r="L1230" s="26">
        <v>3989.62</v>
      </c>
      <c r="M1230" s="26">
        <v>0</v>
      </c>
      <c r="N1230" s="32">
        <v>26597.45</v>
      </c>
      <c r="O1230" s="27" t="s">
        <v>27</v>
      </c>
      <c r="P1230" s="574"/>
      <c r="Q1230" s="574"/>
      <c r="R1230" s="574"/>
      <c r="S1230" s="574"/>
      <c r="T1230" s="574"/>
      <c r="U1230" s="574"/>
      <c r="V1230" s="574"/>
      <c r="W1230" s="574"/>
      <c r="X1230" s="574"/>
      <c r="GA1230" s="204"/>
    </row>
    <row r="1231" spans="2:183" s="215" customFormat="1" ht="80.150000000000006" customHeight="1" x14ac:dyDescent="0.35">
      <c r="B1231" s="12" t="s">
        <v>351</v>
      </c>
      <c r="C1231" s="14" t="s">
        <v>50</v>
      </c>
      <c r="D1231" s="574"/>
      <c r="E1231" s="14" t="s">
        <v>2127</v>
      </c>
      <c r="F1231" s="21" t="s">
        <v>422</v>
      </c>
      <c r="G1231" s="26">
        <v>37576.25</v>
      </c>
      <c r="H1231" s="264">
        <f>J1231+K1231+L1231+M1231+N1231</f>
        <v>37576.25</v>
      </c>
      <c r="I1231" s="265">
        <f t="shared" si="19"/>
        <v>0.49999986693722759</v>
      </c>
      <c r="J1231" s="26">
        <v>15969.9</v>
      </c>
      <c r="K1231" s="26">
        <v>0</v>
      </c>
      <c r="L1231" s="26">
        <v>2818.22</v>
      </c>
      <c r="M1231" s="26">
        <v>0</v>
      </c>
      <c r="N1231" s="32">
        <v>18788.13</v>
      </c>
      <c r="O1231" s="27" t="s">
        <v>27</v>
      </c>
      <c r="P1231" s="574"/>
      <c r="Q1231" s="574"/>
      <c r="R1231" s="574"/>
      <c r="S1231" s="574"/>
      <c r="T1231" s="574"/>
      <c r="U1231" s="574"/>
      <c r="V1231" s="574"/>
      <c r="W1231" s="574"/>
      <c r="X1231" s="574"/>
      <c r="GA1231" s="204"/>
    </row>
    <row r="1232" spans="2:183" s="215" customFormat="1" ht="78.650000000000006" customHeight="1" x14ac:dyDescent="0.35">
      <c r="B1232" s="12" t="s">
        <v>351</v>
      </c>
      <c r="C1232" s="14" t="s">
        <v>50</v>
      </c>
      <c r="D1232" s="574"/>
      <c r="E1232" s="14" t="s">
        <v>2128</v>
      </c>
      <c r="F1232" s="21" t="s">
        <v>359</v>
      </c>
      <c r="G1232" s="15">
        <v>21761.55</v>
      </c>
      <c r="H1232" s="264">
        <f>J1232+K1232+L1232+M1232+N1232</f>
        <v>21696.199999999997</v>
      </c>
      <c r="I1232" s="265">
        <f t="shared" si="19"/>
        <v>0.5</v>
      </c>
      <c r="J1232" s="15">
        <v>9220.8799999999992</v>
      </c>
      <c r="K1232" s="15">
        <v>0</v>
      </c>
      <c r="L1232" s="15">
        <v>1627.22</v>
      </c>
      <c r="M1232" s="26">
        <v>0</v>
      </c>
      <c r="N1232" s="34">
        <v>10848.1</v>
      </c>
      <c r="O1232" s="27" t="s">
        <v>27</v>
      </c>
      <c r="P1232" s="574"/>
      <c r="Q1232" s="574"/>
      <c r="R1232" s="574"/>
      <c r="S1232" s="574"/>
      <c r="T1232" s="574"/>
      <c r="U1232" s="574"/>
      <c r="V1232" s="574"/>
      <c r="W1232" s="574"/>
      <c r="X1232" s="574"/>
      <c r="GA1232" s="204"/>
    </row>
    <row r="1233" spans="2:183" s="215" customFormat="1" ht="102.9" customHeight="1" x14ac:dyDescent="0.35">
      <c r="B1233" s="12" t="s">
        <v>351</v>
      </c>
      <c r="C1233" s="14" t="s">
        <v>50</v>
      </c>
      <c r="D1233" s="574"/>
      <c r="E1233" s="14" t="s">
        <v>2129</v>
      </c>
      <c r="F1233" s="21" t="s">
        <v>377</v>
      </c>
      <c r="G1233" s="26">
        <v>25210</v>
      </c>
      <c r="H1233" s="264">
        <f>J1233+K1233+L1233+M1233+N1233</f>
        <v>25210</v>
      </c>
      <c r="I1233" s="265">
        <f t="shared" si="19"/>
        <v>0.75</v>
      </c>
      <c r="J1233" s="26">
        <v>16071.37</v>
      </c>
      <c r="K1233" s="26">
        <v>0</v>
      </c>
      <c r="L1233" s="26">
        <v>2836.13</v>
      </c>
      <c r="M1233" s="26">
        <v>0</v>
      </c>
      <c r="N1233" s="32">
        <v>6302.5</v>
      </c>
      <c r="O1233" s="27" t="s">
        <v>27</v>
      </c>
      <c r="P1233" s="574"/>
      <c r="Q1233" s="574"/>
      <c r="R1233" s="574"/>
      <c r="S1233" s="574"/>
      <c r="T1233" s="574"/>
      <c r="U1233" s="574"/>
      <c r="V1233" s="574"/>
      <c r="W1233" s="574"/>
      <c r="X1233" s="574"/>
      <c r="GA1233" s="204"/>
    </row>
    <row r="1234" spans="2:183" s="215" customFormat="1" ht="116.15" customHeight="1" x14ac:dyDescent="0.35">
      <c r="B1234" s="12" t="s">
        <v>351</v>
      </c>
      <c r="C1234" s="14" t="s">
        <v>50</v>
      </c>
      <c r="D1234" s="574"/>
      <c r="E1234" s="14" t="s">
        <v>2130</v>
      </c>
      <c r="F1234" s="21" t="s">
        <v>2131</v>
      </c>
      <c r="G1234" s="26">
        <v>57000</v>
      </c>
      <c r="H1234" s="264">
        <f>J1234+K1234+L1234+M1234+N1234</f>
        <v>40000</v>
      </c>
      <c r="I1234" s="265">
        <f t="shared" si="19"/>
        <v>0.75</v>
      </c>
      <c r="J1234" s="26">
        <v>25500</v>
      </c>
      <c r="K1234" s="26">
        <v>0</v>
      </c>
      <c r="L1234" s="26">
        <v>4500</v>
      </c>
      <c r="M1234" s="26">
        <v>0</v>
      </c>
      <c r="N1234" s="32">
        <v>10000</v>
      </c>
      <c r="O1234" s="27" t="s">
        <v>27</v>
      </c>
      <c r="P1234" s="574"/>
      <c r="Q1234" s="574"/>
      <c r="R1234" s="574"/>
      <c r="S1234" s="574"/>
      <c r="T1234" s="574"/>
      <c r="U1234" s="574"/>
      <c r="V1234" s="574"/>
      <c r="W1234" s="574"/>
      <c r="X1234" s="574"/>
      <c r="GA1234" s="204"/>
    </row>
    <row r="1235" spans="2:183" s="215" customFormat="1" ht="102" customHeight="1" x14ac:dyDescent="0.35">
      <c r="B1235" s="12" t="s">
        <v>351</v>
      </c>
      <c r="C1235" s="14" t="s">
        <v>50</v>
      </c>
      <c r="D1235" s="574"/>
      <c r="E1235" s="14" t="s">
        <v>2130</v>
      </c>
      <c r="F1235" s="21" t="s">
        <v>2132</v>
      </c>
      <c r="G1235" s="26">
        <v>44590</v>
      </c>
      <c r="H1235" s="264">
        <f>J1235+K1235+L1235+M1235+N1235</f>
        <v>44115</v>
      </c>
      <c r="I1235" s="265">
        <f t="shared" si="19"/>
        <v>0.75</v>
      </c>
      <c r="J1235" s="26">
        <v>28123.31</v>
      </c>
      <c r="K1235" s="26">
        <v>0</v>
      </c>
      <c r="L1235" s="26">
        <v>4962.9399999999996</v>
      </c>
      <c r="M1235" s="26">
        <v>0</v>
      </c>
      <c r="N1235" s="32">
        <v>11028.75</v>
      </c>
      <c r="O1235" s="27" t="s">
        <v>27</v>
      </c>
      <c r="P1235" s="574"/>
      <c r="Q1235" s="574"/>
      <c r="R1235" s="574"/>
      <c r="S1235" s="574"/>
      <c r="T1235" s="574"/>
      <c r="U1235" s="574"/>
      <c r="V1235" s="574"/>
      <c r="W1235" s="574"/>
      <c r="X1235" s="574"/>
      <c r="GA1235" s="204"/>
    </row>
    <row r="1236" spans="2:183" s="215" customFormat="1" ht="132.65" customHeight="1" x14ac:dyDescent="0.35">
      <c r="B1236" s="12" t="s">
        <v>2133</v>
      </c>
      <c r="C1236" s="14" t="s">
        <v>2134</v>
      </c>
      <c r="D1236" s="574"/>
      <c r="E1236" s="14" t="s">
        <v>2135</v>
      </c>
      <c r="F1236" s="21" t="s">
        <v>307</v>
      </c>
      <c r="G1236" s="26">
        <v>131749</v>
      </c>
      <c r="H1236" s="264">
        <f>J1236+K1236+L1236+M1236+N1236</f>
        <v>123155</v>
      </c>
      <c r="I1236" s="265">
        <f t="shared" si="19"/>
        <v>1</v>
      </c>
      <c r="J1236" s="26">
        <v>104681.75</v>
      </c>
      <c r="K1236" s="26">
        <v>18473.25</v>
      </c>
      <c r="L1236" s="26">
        <v>0</v>
      </c>
      <c r="M1236" s="26">
        <v>0</v>
      </c>
      <c r="N1236" s="32">
        <v>0</v>
      </c>
      <c r="O1236" s="27" t="s">
        <v>27</v>
      </c>
      <c r="P1236" s="574"/>
      <c r="Q1236" s="574"/>
      <c r="R1236" s="574"/>
      <c r="S1236" s="574"/>
      <c r="T1236" s="574"/>
      <c r="U1236" s="574"/>
      <c r="V1236" s="574"/>
      <c r="W1236" s="574"/>
      <c r="X1236" s="574"/>
      <c r="GA1236" s="204"/>
    </row>
    <row r="1237" spans="2:183" s="215" customFormat="1" ht="50.15" customHeight="1" x14ac:dyDescent="0.35">
      <c r="B1237" s="13">
        <v>10</v>
      </c>
      <c r="C1237" s="14" t="s">
        <v>1924</v>
      </c>
      <c r="D1237" s="574"/>
      <c r="E1237" s="14" t="s">
        <v>2136</v>
      </c>
      <c r="F1237" s="21" t="s">
        <v>2137</v>
      </c>
      <c r="G1237" s="26">
        <v>3665.14</v>
      </c>
      <c r="H1237" s="264">
        <f>J1237+K1237+L1237+M1237+N1237</f>
        <v>3665.14</v>
      </c>
      <c r="I1237" s="265">
        <f t="shared" si="19"/>
        <v>1</v>
      </c>
      <c r="J1237" s="26">
        <v>3115.37</v>
      </c>
      <c r="K1237" s="26">
        <v>0</v>
      </c>
      <c r="L1237" s="26">
        <v>549.77</v>
      </c>
      <c r="M1237" s="26">
        <v>0</v>
      </c>
      <c r="N1237" s="601">
        <v>0</v>
      </c>
      <c r="O1237" s="27" t="s">
        <v>27</v>
      </c>
      <c r="P1237" s="574"/>
      <c r="Q1237" s="574"/>
      <c r="R1237" s="574"/>
      <c r="S1237" s="574"/>
      <c r="T1237" s="574"/>
      <c r="U1237" s="574"/>
      <c r="V1237" s="574"/>
      <c r="W1237" s="574"/>
      <c r="X1237" s="574"/>
      <c r="GA1237" s="204"/>
    </row>
    <row r="1238" spans="2:183" s="215" customFormat="1" ht="50.15" customHeight="1" x14ac:dyDescent="0.35">
      <c r="B1238" s="13">
        <v>10</v>
      </c>
      <c r="C1238" s="14" t="s">
        <v>1924</v>
      </c>
      <c r="D1238" s="574"/>
      <c r="E1238" s="14" t="s">
        <v>2138</v>
      </c>
      <c r="F1238" s="21" t="s">
        <v>2139</v>
      </c>
      <c r="G1238" s="26">
        <v>465214.59</v>
      </c>
      <c r="H1238" s="264">
        <f>J1238+K1238+L1238+M1238+N1238</f>
        <v>465214.59</v>
      </c>
      <c r="I1238" s="265">
        <f t="shared" si="19"/>
        <v>1</v>
      </c>
      <c r="J1238" s="26">
        <v>395432.12</v>
      </c>
      <c r="K1238" s="26">
        <v>69542.710000000006</v>
      </c>
      <c r="L1238" s="26">
        <v>239.76</v>
      </c>
      <c r="M1238" s="26">
        <v>0</v>
      </c>
      <c r="N1238" s="601">
        <v>0</v>
      </c>
      <c r="O1238" s="27" t="s">
        <v>27</v>
      </c>
      <c r="P1238" s="574"/>
      <c r="Q1238" s="574"/>
      <c r="R1238" s="574"/>
      <c r="S1238" s="574"/>
      <c r="T1238" s="574"/>
      <c r="U1238" s="574"/>
      <c r="V1238" s="574"/>
      <c r="W1238" s="574"/>
      <c r="X1238" s="574"/>
      <c r="GA1238" s="204"/>
    </row>
    <row r="1239" spans="2:183" s="215" customFormat="1" ht="50.15" customHeight="1" x14ac:dyDescent="0.35">
      <c r="B1239" s="13">
        <v>10</v>
      </c>
      <c r="C1239" s="14" t="s">
        <v>1924</v>
      </c>
      <c r="D1239" s="574"/>
      <c r="E1239" s="14" t="s">
        <v>2140</v>
      </c>
      <c r="F1239" s="21" t="s">
        <v>2139</v>
      </c>
      <c r="G1239" s="26">
        <v>9454</v>
      </c>
      <c r="H1239" s="264">
        <f>J1239+K1239+L1239+M1239+N1239</f>
        <v>9454</v>
      </c>
      <c r="I1239" s="265">
        <f t="shared" si="19"/>
        <v>1</v>
      </c>
      <c r="J1239" s="26">
        <v>8035.9</v>
      </c>
      <c r="K1239" s="26">
        <v>896.1</v>
      </c>
      <c r="L1239" s="26">
        <v>522</v>
      </c>
      <c r="M1239" s="26">
        <v>0</v>
      </c>
      <c r="N1239" s="601">
        <v>0</v>
      </c>
      <c r="O1239" s="27" t="s">
        <v>27</v>
      </c>
      <c r="P1239" s="574"/>
      <c r="Q1239" s="574"/>
      <c r="R1239" s="574"/>
      <c r="S1239" s="574"/>
      <c r="T1239" s="574"/>
      <c r="U1239" s="574"/>
      <c r="V1239" s="574"/>
      <c r="W1239" s="574"/>
      <c r="X1239" s="574"/>
      <c r="GA1239" s="204"/>
    </row>
    <row r="1240" spans="2:183" s="215" customFormat="1" ht="50.15" customHeight="1" x14ac:dyDescent="0.35">
      <c r="B1240" s="13">
        <v>11</v>
      </c>
      <c r="C1240" s="14" t="s">
        <v>2141</v>
      </c>
      <c r="D1240" s="574"/>
      <c r="E1240" s="14" t="s">
        <v>2142</v>
      </c>
      <c r="F1240" s="21" t="s">
        <v>2143</v>
      </c>
      <c r="G1240" s="26">
        <v>71364.2</v>
      </c>
      <c r="H1240" s="264">
        <f>J1240+K1240+L1240+M1240+N1240</f>
        <v>71364.2</v>
      </c>
      <c r="I1240" s="265">
        <f t="shared" si="19"/>
        <v>1</v>
      </c>
      <c r="J1240" s="26">
        <v>60659.56</v>
      </c>
      <c r="K1240" s="26">
        <v>10704.64</v>
      </c>
      <c r="L1240" s="26">
        <v>0</v>
      </c>
      <c r="M1240" s="26">
        <v>0</v>
      </c>
      <c r="N1240" s="601">
        <v>0</v>
      </c>
      <c r="O1240" s="27" t="s">
        <v>27</v>
      </c>
      <c r="P1240" s="574"/>
      <c r="Q1240" s="574"/>
      <c r="R1240" s="574"/>
      <c r="S1240" s="574"/>
      <c r="T1240" s="574"/>
      <c r="U1240" s="574"/>
      <c r="V1240" s="574"/>
      <c r="W1240" s="574"/>
      <c r="X1240" s="574"/>
      <c r="GA1240" s="204"/>
    </row>
    <row r="1241" spans="2:183" s="215" customFormat="1" ht="90.9" customHeight="1" x14ac:dyDescent="0.35">
      <c r="B1241" s="12" t="s">
        <v>351</v>
      </c>
      <c r="C1241" s="14" t="s">
        <v>50</v>
      </c>
      <c r="D1241" s="574"/>
      <c r="E1241" s="14" t="s">
        <v>2144</v>
      </c>
      <c r="F1241" s="21" t="s">
        <v>2121</v>
      </c>
      <c r="G1241" s="15">
        <v>226154.23999999999</v>
      </c>
      <c r="H1241" s="264">
        <f>J1241+K1241+L1241+M1241+N1241</f>
        <v>226154.23999999999</v>
      </c>
      <c r="I1241" s="265">
        <f t="shared" si="19"/>
        <v>0.80954529085990168</v>
      </c>
      <c r="J1241" s="15">
        <v>155619.78</v>
      </c>
      <c r="K1241" s="15">
        <v>27462.32</v>
      </c>
      <c r="L1241" s="15">
        <v>0</v>
      </c>
      <c r="M1241" s="26">
        <v>0</v>
      </c>
      <c r="N1241" s="34">
        <v>43072.14</v>
      </c>
      <c r="O1241" s="27" t="s">
        <v>27</v>
      </c>
      <c r="P1241" s="39"/>
      <c r="Q1241" s="39"/>
      <c r="R1241" s="39"/>
      <c r="S1241" s="39"/>
      <c r="T1241" s="39"/>
      <c r="U1241" s="39"/>
      <c r="V1241" s="39"/>
      <c r="W1241" s="39"/>
      <c r="X1241" s="13"/>
      <c r="GA1241" s="204"/>
    </row>
    <row r="1242" spans="2:183" s="215" customFormat="1" ht="50.15" customHeight="1" x14ac:dyDescent="0.35">
      <c r="B1242" s="21" t="s">
        <v>351</v>
      </c>
      <c r="C1242" s="339" t="s">
        <v>50</v>
      </c>
      <c r="D1242" s="574"/>
      <c r="E1242" s="339" t="s">
        <v>2145</v>
      </c>
      <c r="F1242" s="21" t="s">
        <v>2146</v>
      </c>
      <c r="G1242" s="26">
        <v>766210</v>
      </c>
      <c r="H1242" s="264">
        <f>J1242+K1242+L1242+M1242+N1242</f>
        <v>762060.80000000005</v>
      </c>
      <c r="I1242" s="265">
        <f t="shared" si="19"/>
        <v>0.74999999999999989</v>
      </c>
      <c r="J1242" s="26">
        <v>485813.76000000001</v>
      </c>
      <c r="K1242" s="26">
        <v>0</v>
      </c>
      <c r="L1242" s="26">
        <v>85731.839999999997</v>
      </c>
      <c r="M1242" s="26">
        <v>0</v>
      </c>
      <c r="N1242" s="32">
        <v>190515.20000000001</v>
      </c>
      <c r="O1242" s="27" t="s">
        <v>27</v>
      </c>
      <c r="P1242" s="574"/>
      <c r="Q1242" s="13"/>
      <c r="R1242" s="574"/>
      <c r="S1242" s="13"/>
      <c r="T1242" s="574"/>
      <c r="U1242" s="13"/>
      <c r="V1242" s="574"/>
      <c r="W1242" s="13"/>
      <c r="X1242" s="13"/>
      <c r="GA1242" s="204"/>
    </row>
    <row r="1243" spans="2:183" s="215" customFormat="1" ht="66.650000000000006" customHeight="1" x14ac:dyDescent="0.35">
      <c r="B1243" s="12" t="s">
        <v>1413</v>
      </c>
      <c r="C1243" s="14" t="s">
        <v>1414</v>
      </c>
      <c r="D1243" s="574"/>
      <c r="E1243" s="14" t="s">
        <v>2147</v>
      </c>
      <c r="F1243" s="21" t="s">
        <v>524</v>
      </c>
      <c r="G1243" s="15">
        <v>301373</v>
      </c>
      <c r="H1243" s="264">
        <f>J1243+K1243+L1243+M1243+N1243</f>
        <v>301303.5</v>
      </c>
      <c r="I1243" s="265">
        <f t="shared" si="19"/>
        <v>0.79999999999999993</v>
      </c>
      <c r="J1243" s="15">
        <v>204886.38</v>
      </c>
      <c r="K1243" s="15">
        <v>36156.42</v>
      </c>
      <c r="L1243" s="15">
        <v>0</v>
      </c>
      <c r="M1243" s="26">
        <v>0</v>
      </c>
      <c r="N1243" s="34">
        <v>60260.7</v>
      </c>
      <c r="O1243" s="27" t="s">
        <v>27</v>
      </c>
      <c r="P1243" s="574"/>
      <c r="Q1243" s="13"/>
      <c r="R1243" s="574"/>
      <c r="S1243" s="13"/>
      <c r="T1243" s="574"/>
      <c r="U1243" s="13"/>
      <c r="V1243" s="574"/>
      <c r="W1243" s="13"/>
      <c r="X1243" s="13"/>
      <c r="GA1243" s="204"/>
    </row>
    <row r="1244" spans="2:183" s="215" customFormat="1" ht="75" customHeight="1" x14ac:dyDescent="0.35">
      <c r="B1244" s="12" t="s">
        <v>176</v>
      </c>
      <c r="C1244" s="14" t="s">
        <v>248</v>
      </c>
      <c r="D1244" s="574"/>
      <c r="E1244" s="14" t="s">
        <v>2148</v>
      </c>
      <c r="F1244" s="21" t="s">
        <v>2149</v>
      </c>
      <c r="G1244" s="26">
        <v>197045.52</v>
      </c>
      <c r="H1244" s="264">
        <f>J1244+K1244+L1244+M1244+N1244</f>
        <v>196145.52000000002</v>
      </c>
      <c r="I1244" s="265">
        <f t="shared" si="19"/>
        <v>0.64999970430117393</v>
      </c>
      <c r="J1244" s="26">
        <v>108370.35</v>
      </c>
      <c r="K1244" s="26">
        <v>19124.18</v>
      </c>
      <c r="L1244" s="26">
        <v>0</v>
      </c>
      <c r="M1244" s="26">
        <v>0</v>
      </c>
      <c r="N1244" s="32">
        <v>68650.990000000005</v>
      </c>
      <c r="O1244" s="27" t="s">
        <v>27</v>
      </c>
      <c r="P1244" s="574"/>
      <c r="Q1244" s="13"/>
      <c r="R1244" s="574"/>
      <c r="S1244" s="13"/>
      <c r="T1244" s="574"/>
      <c r="U1244" s="13"/>
      <c r="V1244" s="574"/>
      <c r="W1244" s="13"/>
      <c r="X1244" s="13"/>
      <c r="GA1244" s="204"/>
    </row>
    <row r="1245" spans="2:183" s="215" customFormat="1" ht="68.400000000000006" customHeight="1" x14ac:dyDescent="0.35">
      <c r="B1245" s="13" t="s">
        <v>351</v>
      </c>
      <c r="C1245" s="14" t="s">
        <v>50</v>
      </c>
      <c r="D1245" s="574"/>
      <c r="E1245" s="387" t="s">
        <v>2150</v>
      </c>
      <c r="F1245" s="295" t="s">
        <v>2093</v>
      </c>
      <c r="G1245" s="365">
        <v>245631.29</v>
      </c>
      <c r="H1245" s="264">
        <f>J1245+K1245+L1245+M1245+N1245</f>
        <v>245631.29</v>
      </c>
      <c r="I1245" s="265">
        <f t="shared" si="19"/>
        <v>0.84848416502636936</v>
      </c>
      <c r="J1245" s="602">
        <v>177152.12</v>
      </c>
      <c r="K1245" s="31">
        <v>31262.14</v>
      </c>
      <c r="L1245" s="26">
        <v>0</v>
      </c>
      <c r="M1245" s="26">
        <v>0</v>
      </c>
      <c r="N1245" s="31">
        <v>37217.03</v>
      </c>
      <c r="O1245" s="27" t="s">
        <v>27</v>
      </c>
      <c r="P1245" s="574"/>
      <c r="Q1245" s="13"/>
      <c r="R1245" s="574"/>
      <c r="S1245" s="13"/>
      <c r="T1245" s="574"/>
      <c r="U1245" s="13"/>
      <c r="V1245" s="574"/>
      <c r="W1245" s="13"/>
      <c r="X1245" s="13"/>
      <c r="GA1245" s="204"/>
    </row>
    <row r="1246" spans="2:183" s="215" customFormat="1" ht="96" customHeight="1" x14ac:dyDescent="0.35">
      <c r="B1246" s="13" t="s">
        <v>351</v>
      </c>
      <c r="C1246" s="14" t="s">
        <v>50</v>
      </c>
      <c r="D1246" s="574"/>
      <c r="E1246" s="387" t="s">
        <v>2151</v>
      </c>
      <c r="F1246" s="295" t="s">
        <v>2152</v>
      </c>
      <c r="G1246" s="365">
        <v>281258.74</v>
      </c>
      <c r="H1246" s="264">
        <f>J1246+K1246+L1246+M1246+N1246</f>
        <v>268674.27</v>
      </c>
      <c r="I1246" s="265">
        <f t="shared" si="19"/>
        <v>0.85000000186098945</v>
      </c>
      <c r="J1246" s="602">
        <v>194117.16</v>
      </c>
      <c r="K1246" s="31">
        <v>34255.97</v>
      </c>
      <c r="L1246" s="26">
        <v>0</v>
      </c>
      <c r="M1246" s="26">
        <v>0</v>
      </c>
      <c r="N1246" s="31">
        <v>40301.14</v>
      </c>
      <c r="O1246" s="27" t="s">
        <v>27</v>
      </c>
      <c r="P1246" s="574"/>
      <c r="Q1246" s="13"/>
      <c r="R1246" s="574"/>
      <c r="S1246" s="13"/>
      <c r="T1246" s="574"/>
      <c r="U1246" s="13"/>
      <c r="V1246" s="574"/>
      <c r="W1246" s="13"/>
      <c r="X1246" s="13"/>
      <c r="GA1246" s="204"/>
    </row>
    <row r="1247" spans="2:183" s="215" customFormat="1" ht="90.65" customHeight="1" x14ac:dyDescent="0.35">
      <c r="B1247" s="12" t="s">
        <v>1364</v>
      </c>
      <c r="C1247" s="14" t="s">
        <v>72</v>
      </c>
      <c r="D1247" s="574"/>
      <c r="E1247" s="14" t="s">
        <v>2153</v>
      </c>
      <c r="F1247" s="21" t="s">
        <v>2154</v>
      </c>
      <c r="G1247" s="26">
        <v>447219</v>
      </c>
      <c r="H1247" s="264">
        <f>J1247+K1247+L1247+M1247+N1247</f>
        <v>421390.58999999997</v>
      </c>
      <c r="I1247" s="265">
        <f t="shared" si="19"/>
        <v>0.74999997033630961</v>
      </c>
      <c r="J1247" s="26">
        <v>268636.49</v>
      </c>
      <c r="K1247" s="26">
        <v>47406.44</v>
      </c>
      <c r="L1247" s="26">
        <v>0</v>
      </c>
      <c r="M1247" s="26">
        <v>0</v>
      </c>
      <c r="N1247" s="32">
        <v>105347.66</v>
      </c>
      <c r="O1247" s="27" t="s">
        <v>27</v>
      </c>
      <c r="P1247" s="574"/>
      <c r="Q1247" s="13"/>
      <c r="R1247" s="574"/>
      <c r="S1247" s="13"/>
      <c r="T1247" s="574"/>
      <c r="U1247" s="13"/>
      <c r="V1247" s="574"/>
      <c r="W1247" s="13"/>
      <c r="X1247" s="13"/>
      <c r="GA1247" s="204"/>
    </row>
    <row r="1248" spans="2:183" s="215" customFormat="1" ht="74.150000000000006" customHeight="1" x14ac:dyDescent="0.35">
      <c r="B1248" s="574" t="s">
        <v>311</v>
      </c>
      <c r="C1248" s="14" t="s">
        <v>312</v>
      </c>
      <c r="D1248" s="394"/>
      <c r="E1248" s="14" t="s">
        <v>2155</v>
      </c>
      <c r="F1248" s="13" t="s">
        <v>958</v>
      </c>
      <c r="G1248" s="264">
        <v>2070.25</v>
      </c>
      <c r="H1248" s="264">
        <f>J1248+K1248+L1248+M1248+N1248</f>
        <v>1598.37</v>
      </c>
      <c r="I1248" s="265">
        <f t="shared" si="19"/>
        <v>0.99997497450527728</v>
      </c>
      <c r="J1248" s="264">
        <v>1358.58</v>
      </c>
      <c r="K1248" s="264">
        <v>239.75</v>
      </c>
      <c r="L1248" s="264">
        <v>0</v>
      </c>
      <c r="M1248" s="264">
        <v>0</v>
      </c>
      <c r="N1248" s="264">
        <v>0.04</v>
      </c>
      <c r="O1248" s="27" t="s">
        <v>27</v>
      </c>
      <c r="P1248" s="565"/>
      <c r="Q1248" s="565"/>
      <c r="R1248" s="565"/>
      <c r="S1248" s="565"/>
      <c r="T1248" s="565"/>
      <c r="U1248" s="565"/>
      <c r="V1248" s="565"/>
      <c r="W1248" s="565"/>
      <c r="X1248" s="330"/>
      <c r="GA1248" s="204"/>
    </row>
    <row r="1249" spans="2:183" s="215" customFormat="1" ht="84" customHeight="1" x14ac:dyDescent="0.35">
      <c r="B1249" s="574" t="str">
        <f>'[3]CE DU 09 NOVEMBRE 2022'!B15</f>
        <v>4.1.1</v>
      </c>
      <c r="C1249" s="14" t="str">
        <f>'[4]CE DU 09 NOVEMBRE 2022'!C14</f>
        <v>Modernisation des exploitations agricoles</v>
      </c>
      <c r="D1249" s="394"/>
      <c r="E1249" s="14" t="str">
        <f>'[3]CE DU 09 NOVEMBRE 2022'!E15</f>
        <v>AAP n°9 Gestion de l'enherbement : matériel de désherbage mécanique 2021</v>
      </c>
      <c r="F1249" s="12" t="s">
        <v>516</v>
      </c>
      <c r="G1249" s="365">
        <v>75750</v>
      </c>
      <c r="H1249" s="264">
        <f>J1249+K1249+L1249+M1249+N1249</f>
        <v>57300</v>
      </c>
      <c r="I1249" s="265">
        <f t="shared" si="19"/>
        <v>0.75</v>
      </c>
      <c r="J1249" s="264">
        <f>'[3]CE DU 09 NOVEMBRE 2022'!P15</f>
        <v>36528.75</v>
      </c>
      <c r="K1249" s="264">
        <f>'[3]CE DU 09 NOVEMBRE 2022'!S15</f>
        <v>0</v>
      </c>
      <c r="L1249" s="264">
        <f>'[3]CE DU 09 NOVEMBRE 2022'!Y15</f>
        <v>6446.25</v>
      </c>
      <c r="M1249" s="264">
        <v>0</v>
      </c>
      <c r="N1249" s="264">
        <f>'[3]CE DU 09 NOVEMBRE 2022'!AP15</f>
        <v>14325</v>
      </c>
      <c r="O1249" s="27" t="s">
        <v>27</v>
      </c>
      <c r="P1249" s="565"/>
      <c r="Q1249" s="565"/>
      <c r="R1249" s="565"/>
      <c r="S1249" s="565"/>
      <c r="T1249" s="565"/>
      <c r="U1249" s="565"/>
      <c r="V1249" s="565"/>
      <c r="W1249" s="565"/>
      <c r="X1249" s="330"/>
      <c r="GA1249" s="204"/>
    </row>
    <row r="1250" spans="2:183" s="215" customFormat="1" ht="69.650000000000006" customHeight="1" x14ac:dyDescent="0.35">
      <c r="B1250" s="574" t="str">
        <f>'[3]CE DU 09 NOVEMBRE 2022'!B16</f>
        <v>4.1.1</v>
      </c>
      <c r="C1250" s="14" t="str">
        <f>'[4]CE DU 09 NOVEMBRE 2022'!C15</f>
        <v>Modernisation des exploitations agricoles</v>
      </c>
      <c r="D1250" s="394"/>
      <c r="E1250" s="14" t="str">
        <f>'[3]CE DU 09 NOVEMBRE 2022'!E16</f>
        <v>Matériels agricoles pour une exploitation en maraîcher</v>
      </c>
      <c r="F1250" s="12" t="s">
        <v>2156</v>
      </c>
      <c r="G1250" s="26">
        <v>98601.71</v>
      </c>
      <c r="H1250" s="264">
        <f>J1250+K1250+L1250+M1250+N1250</f>
        <v>92031.709999999992</v>
      </c>
      <c r="I1250" s="265">
        <f t="shared" si="19"/>
        <v>0.74999997283544995</v>
      </c>
      <c r="J1250" s="264">
        <f>'[3]CE DU 09 NOVEMBRE 2022'!P16</f>
        <v>58670.21</v>
      </c>
      <c r="K1250" s="264">
        <f>'[3]CE DU 09 NOVEMBRE 2022'!S16</f>
        <v>0</v>
      </c>
      <c r="L1250" s="264">
        <f>'[3]CE DU 09 NOVEMBRE 2022'!Y16</f>
        <v>10353.57</v>
      </c>
      <c r="M1250" s="264">
        <v>0</v>
      </c>
      <c r="N1250" s="264">
        <f>'[3]CE DU 09 NOVEMBRE 2022'!AP16</f>
        <v>23007.93</v>
      </c>
      <c r="O1250" s="27" t="s">
        <v>27</v>
      </c>
      <c r="P1250" s="565"/>
      <c r="Q1250" s="565"/>
      <c r="R1250" s="565"/>
      <c r="S1250" s="565"/>
      <c r="T1250" s="565"/>
      <c r="U1250" s="565"/>
      <c r="V1250" s="565"/>
      <c r="W1250" s="565"/>
      <c r="X1250" s="330"/>
      <c r="GA1250" s="204"/>
    </row>
    <row r="1251" spans="2:183" s="215" customFormat="1" ht="84" customHeight="1" x14ac:dyDescent="0.35">
      <c r="B1251" s="574" t="s">
        <v>351</v>
      </c>
      <c r="C1251" s="14" t="str">
        <f>'[4]CE DU 09 NOVEMBRE 2022'!C16</f>
        <v>Modernisation des exploitations agricoles</v>
      </c>
      <c r="D1251" s="394"/>
      <c r="E1251" s="14" t="str">
        <f>'[3]CE DU 09 NOVEMBRE 2022'!E17</f>
        <v xml:space="preserve">AAP n°8 banane : plantation de vitroplants banane sur 5,64 ha (ramenés à 3,59 ha) en 2021 </v>
      </c>
      <c r="F1251" s="12" t="s">
        <v>2157</v>
      </c>
      <c r="G1251" s="26">
        <v>38857.4</v>
      </c>
      <c r="H1251" s="264">
        <f>J1251+K1251+L1251+M1251+N1251</f>
        <v>23460.65</v>
      </c>
      <c r="I1251" s="265">
        <f t="shared" si="19"/>
        <v>0.49999978687717517</v>
      </c>
      <c r="J1251" s="264">
        <f>'[3]CE DU 09 NOVEMBRE 2022'!P17</f>
        <v>9970.77</v>
      </c>
      <c r="K1251" s="264">
        <f>'[3]CE DU 09 NOVEMBRE 2022'!S17</f>
        <v>0</v>
      </c>
      <c r="L1251" s="264">
        <f>'[3]CE DU 09 NOVEMBRE 2022'!Y17</f>
        <v>1759.55</v>
      </c>
      <c r="M1251" s="264">
        <v>0</v>
      </c>
      <c r="N1251" s="264">
        <f>'[3]CE DU 09 NOVEMBRE 2022'!AP17</f>
        <v>11730.33</v>
      </c>
      <c r="O1251" s="27" t="s">
        <v>27</v>
      </c>
      <c r="P1251" s="565"/>
      <c r="Q1251" s="565"/>
      <c r="R1251" s="565"/>
      <c r="S1251" s="565"/>
      <c r="T1251" s="565"/>
      <c r="U1251" s="565"/>
      <c r="V1251" s="565"/>
      <c r="W1251" s="565"/>
      <c r="X1251" s="330"/>
      <c r="GA1251" s="204"/>
    </row>
    <row r="1252" spans="2:183" s="215" customFormat="1" ht="74.400000000000006" customHeight="1" x14ac:dyDescent="0.35">
      <c r="B1252" s="574" t="s">
        <v>351</v>
      </c>
      <c r="C1252" s="14" t="str">
        <f>'[4]CE DU 09 NOVEMBRE 2022'!C18</f>
        <v>Modernisation des exploitations agricoles</v>
      </c>
      <c r="D1252" s="394"/>
      <c r="E1252" s="14" t="str">
        <f>'[3]CE DU 09 NOVEMBRE 2022'!E19</f>
        <v>AAP n°8 canne/banane: Plantation de vitroplants de bananes 2021 (sur 6,94 ha)</v>
      </c>
      <c r="F1252" s="12" t="s">
        <v>2158</v>
      </c>
      <c r="G1252" s="15">
        <v>65452.9</v>
      </c>
      <c r="H1252" s="264">
        <f>J1252+K1252+L1252+M1252+N1252</f>
        <v>64552.899999999994</v>
      </c>
      <c r="I1252" s="265">
        <f t="shared" si="19"/>
        <v>0.57435761987455247</v>
      </c>
      <c r="J1252" s="264">
        <f>'[3]CE DU 09 NOVEMBRE 2022'!P19</f>
        <v>31514.98</v>
      </c>
      <c r="K1252" s="264">
        <f>'[3]CE DU 09 NOVEMBRE 2022'!S19</f>
        <v>0</v>
      </c>
      <c r="L1252" s="264">
        <f>'[3]CE DU 09 NOVEMBRE 2022'!Y19</f>
        <v>5561.47</v>
      </c>
      <c r="M1252" s="264">
        <v>0</v>
      </c>
      <c r="N1252" s="264">
        <f>'[3]CE DU 09 NOVEMBRE 2022'!AP19</f>
        <v>27476.45</v>
      </c>
      <c r="O1252" s="27" t="s">
        <v>27</v>
      </c>
      <c r="P1252" s="565"/>
      <c r="Q1252" s="565"/>
      <c r="R1252" s="565"/>
      <c r="S1252" s="565"/>
      <c r="T1252" s="565"/>
      <c r="U1252" s="565"/>
      <c r="V1252" s="565"/>
      <c r="W1252" s="565"/>
      <c r="X1252" s="330"/>
      <c r="GA1252" s="204"/>
    </row>
    <row r="1253" spans="2:183" s="215" customFormat="1" ht="69.650000000000006" customHeight="1" x14ac:dyDescent="0.35">
      <c r="B1253" s="574" t="s">
        <v>351</v>
      </c>
      <c r="C1253" s="14" t="str">
        <f>'[4]CE DU 09 NOVEMBRE 2022'!C19</f>
        <v>Modernisation des exploitations agricoles</v>
      </c>
      <c r="D1253" s="394"/>
      <c r="E1253" s="14" t="str">
        <f>'[3]CE DU 09 NOVEMBRE 2022'!E20</f>
        <v>AAP N°9 Gestion de l'enherbement : gestion mécanique de l'enherbement</v>
      </c>
      <c r="F1253" s="12" t="s">
        <v>2159</v>
      </c>
      <c r="G1253" s="15">
        <v>67150</v>
      </c>
      <c r="H1253" s="264">
        <f>J1253+K1253+L1253+M1253+N1253</f>
        <v>49900</v>
      </c>
      <c r="I1253" s="265">
        <f t="shared" si="19"/>
        <v>0.75</v>
      </c>
      <c r="J1253" s="264">
        <f>'[3]CE DU 09 NOVEMBRE 2022'!P20</f>
        <v>31811.25</v>
      </c>
      <c r="K1253" s="264">
        <f>'[3]CE DU 09 NOVEMBRE 2022'!S20</f>
        <v>0</v>
      </c>
      <c r="L1253" s="264">
        <f>'[3]CE DU 09 NOVEMBRE 2022'!Y20</f>
        <v>5613.75</v>
      </c>
      <c r="M1253" s="264">
        <v>0</v>
      </c>
      <c r="N1253" s="264">
        <f>'[3]CE DU 09 NOVEMBRE 2022'!AP20</f>
        <v>12475</v>
      </c>
      <c r="O1253" s="27" t="s">
        <v>27</v>
      </c>
      <c r="P1253" s="565"/>
      <c r="Q1253" s="565"/>
      <c r="R1253" s="565"/>
      <c r="S1253" s="565"/>
      <c r="T1253" s="565"/>
      <c r="U1253" s="565"/>
      <c r="V1253" s="565"/>
      <c r="W1253" s="565"/>
      <c r="X1253" s="330"/>
      <c r="GA1253" s="204"/>
    </row>
    <row r="1254" spans="2:183" s="215" customFormat="1" ht="84" customHeight="1" x14ac:dyDescent="0.35">
      <c r="B1254" s="574" t="s">
        <v>351</v>
      </c>
      <c r="C1254" s="14" t="str">
        <f>'[4]CE DU 09 NOVEMBRE 2022'!C20</f>
        <v>Modernisation des exploitations agricoles</v>
      </c>
      <c r="D1254" s="394"/>
      <c r="E1254" s="14" t="str">
        <f>'[3]CE DU 09 NOVEMBRE 2022'!E21</f>
        <v>AAP N°9 Gestion de l'enherbement : acquisition d'un tracteur fruitier et d'une coutelasseuse</v>
      </c>
      <c r="F1254" s="12" t="s">
        <v>695</v>
      </c>
      <c r="G1254" s="15">
        <v>52500</v>
      </c>
      <c r="H1254" s="264">
        <f>J1254+K1254+L1254+M1254+N1254</f>
        <v>52400</v>
      </c>
      <c r="I1254" s="265">
        <f t="shared" si="19"/>
        <v>0.75</v>
      </c>
      <c r="J1254" s="264">
        <f>'[3]CE DU 09 NOVEMBRE 2022'!P21</f>
        <v>33405</v>
      </c>
      <c r="K1254" s="264">
        <f>'[3]CE DU 09 NOVEMBRE 2022'!S21</f>
        <v>0</v>
      </c>
      <c r="L1254" s="264">
        <f>'[3]CE DU 09 NOVEMBRE 2022'!Y21</f>
        <v>5895</v>
      </c>
      <c r="M1254" s="264">
        <v>0</v>
      </c>
      <c r="N1254" s="264">
        <f>'[3]CE DU 09 NOVEMBRE 2022'!AP21</f>
        <v>13100</v>
      </c>
      <c r="O1254" s="27" t="s">
        <v>27</v>
      </c>
      <c r="P1254" s="565"/>
      <c r="Q1254" s="565"/>
      <c r="R1254" s="565"/>
      <c r="S1254" s="565"/>
      <c r="T1254" s="565"/>
      <c r="U1254" s="565"/>
      <c r="V1254" s="565"/>
      <c r="W1254" s="565"/>
      <c r="X1254" s="330"/>
      <c r="GA1254" s="204"/>
    </row>
    <row r="1255" spans="2:183" s="215" customFormat="1" ht="92.15" customHeight="1" x14ac:dyDescent="0.35">
      <c r="B1255" s="574" t="s">
        <v>351</v>
      </c>
      <c r="C1255" s="14" t="str">
        <f>'[4]CE DU 09 NOVEMBRE 2022'!C21</f>
        <v>Modernisation des exploitations agricoles</v>
      </c>
      <c r="D1255" s="394"/>
      <c r="E1255" s="14" t="str">
        <f>'[3]CE DU 09 NOVEMBRE 2022'!E22</f>
        <v>AAP n°9 Gestion de l’enherbement : Mécanisation en lien avec la gestion de l’enherbement</v>
      </c>
      <c r="F1255" s="12" t="s">
        <v>2160</v>
      </c>
      <c r="G1255" s="15">
        <v>20790</v>
      </c>
      <c r="H1255" s="264">
        <f>J1255+K1255+L1255+M1255+N1255</f>
        <v>20060</v>
      </c>
      <c r="I1255" s="265">
        <f t="shared" si="19"/>
        <v>0.75</v>
      </c>
      <c r="J1255" s="264">
        <f>'[3]CE DU 09 NOVEMBRE 2022'!P22</f>
        <v>12788.25</v>
      </c>
      <c r="K1255" s="264">
        <f>'[3]CE DU 09 NOVEMBRE 2022'!S22</f>
        <v>0</v>
      </c>
      <c r="L1255" s="264">
        <f>'[3]CE DU 09 NOVEMBRE 2022'!Y22</f>
        <v>2256.75</v>
      </c>
      <c r="M1255" s="264">
        <v>0</v>
      </c>
      <c r="N1255" s="264">
        <f>'[3]CE DU 09 NOVEMBRE 2022'!AP22</f>
        <v>5015</v>
      </c>
      <c r="O1255" s="27" t="s">
        <v>27</v>
      </c>
      <c r="P1255" s="565"/>
      <c r="Q1255" s="565"/>
      <c r="R1255" s="565"/>
      <c r="S1255" s="565"/>
      <c r="T1255" s="565"/>
      <c r="U1255" s="565"/>
      <c r="V1255" s="565"/>
      <c r="W1255" s="565"/>
      <c r="X1255" s="330"/>
      <c r="GA1255" s="204"/>
    </row>
    <row r="1256" spans="2:183" s="215" customFormat="1" ht="65.400000000000006" customHeight="1" x14ac:dyDescent="0.35">
      <c r="B1256" s="574" t="s">
        <v>351</v>
      </c>
      <c r="C1256" s="14" t="str">
        <f>'[4]CE DU 09 NOVEMBRE 2022'!C22</f>
        <v>Modernisation des exploitations agricoles</v>
      </c>
      <c r="D1256" s="394"/>
      <c r="E1256" s="14" t="str">
        <f>'[3]CE DU 09 NOVEMBRE 2022'!E23</f>
        <v xml:space="preserve">AAP n°9 Gestion de l’enherbement : lutte contre l’enherbement </v>
      </c>
      <c r="F1256" s="12" t="s">
        <v>2161</v>
      </c>
      <c r="G1256" s="26">
        <v>52500</v>
      </c>
      <c r="H1256" s="264">
        <f>J1256+K1256+L1256+M1256+N1256</f>
        <v>52400</v>
      </c>
      <c r="I1256" s="265">
        <f t="shared" si="19"/>
        <v>0.75</v>
      </c>
      <c r="J1256" s="264">
        <f>'[3]CE DU 09 NOVEMBRE 2022'!P23</f>
        <v>33405</v>
      </c>
      <c r="K1256" s="264">
        <f>'[3]CE DU 09 NOVEMBRE 2022'!S23</f>
        <v>0</v>
      </c>
      <c r="L1256" s="264">
        <f>'[3]CE DU 09 NOVEMBRE 2022'!Y23</f>
        <v>5895</v>
      </c>
      <c r="M1256" s="264">
        <v>0</v>
      </c>
      <c r="N1256" s="264">
        <f>'[3]CE DU 09 NOVEMBRE 2022'!AP23</f>
        <v>13100</v>
      </c>
      <c r="O1256" s="27" t="s">
        <v>27</v>
      </c>
      <c r="P1256" s="565"/>
      <c r="Q1256" s="565"/>
      <c r="R1256" s="565"/>
      <c r="S1256" s="565"/>
      <c r="T1256" s="565"/>
      <c r="U1256" s="565"/>
      <c r="V1256" s="565"/>
      <c r="W1256" s="565"/>
      <c r="X1256" s="330"/>
      <c r="GA1256" s="204"/>
    </row>
    <row r="1257" spans="2:183" s="215" customFormat="1" ht="104.15" customHeight="1" x14ac:dyDescent="0.35">
      <c r="B1257" s="574" t="s">
        <v>351</v>
      </c>
      <c r="C1257" s="14" t="str">
        <f>'[4]CE DU 09 NOVEMBRE 2022'!C23</f>
        <v>Modernisation des exploitations agricoles</v>
      </c>
      <c r="D1257" s="394"/>
      <c r="E1257" s="14" t="str">
        <f>'[3]CE DU 09 NOVEMBRE 2022'!E24</f>
        <v>AAP n°9 Gestion de l’enherbement : Acquisition de matériel de gestion de l’enherbement des parcelles</v>
      </c>
      <c r="F1257" s="12" t="s">
        <v>2162</v>
      </c>
      <c r="G1257" s="26">
        <v>36000</v>
      </c>
      <c r="H1257" s="264">
        <f>J1257+K1257+L1257+M1257+N1257</f>
        <v>36000</v>
      </c>
      <c r="I1257" s="265">
        <f t="shared" si="19"/>
        <v>0.75</v>
      </c>
      <c r="J1257" s="264">
        <f>'[3]CE DU 09 NOVEMBRE 2022'!P24</f>
        <v>22950</v>
      </c>
      <c r="K1257" s="264">
        <f>'[3]CE DU 09 NOVEMBRE 2022'!S24</f>
        <v>0</v>
      </c>
      <c r="L1257" s="264">
        <f>'[3]CE DU 09 NOVEMBRE 2022'!Y24</f>
        <v>4050</v>
      </c>
      <c r="M1257" s="264">
        <v>0</v>
      </c>
      <c r="N1257" s="264">
        <f>'[3]CE DU 09 NOVEMBRE 2022'!AP24</f>
        <v>9000</v>
      </c>
      <c r="O1257" s="27" t="s">
        <v>27</v>
      </c>
      <c r="P1257" s="565"/>
      <c r="Q1257" s="565"/>
      <c r="R1257" s="565"/>
      <c r="S1257" s="565"/>
      <c r="T1257" s="565"/>
      <c r="U1257" s="565"/>
      <c r="V1257" s="565"/>
      <c r="W1257" s="565"/>
      <c r="X1257" s="330"/>
      <c r="GA1257" s="204"/>
    </row>
    <row r="1258" spans="2:183" s="215" customFormat="1" ht="108.9" customHeight="1" x14ac:dyDescent="0.35">
      <c r="B1258" s="574" t="s">
        <v>351</v>
      </c>
      <c r="C1258" s="14" t="str">
        <f>'[4]CE DU 09 NOVEMBRE 2022'!C24</f>
        <v>Modernisation des exploitations agricoles</v>
      </c>
      <c r="D1258" s="394"/>
      <c r="E1258" s="14" t="str">
        <f>'[3]CE DU 09 NOVEMBRE 2022'!E25</f>
        <v xml:space="preserve">AAP n°9 Gestion de l’enherbement : Pour des pratiques de désherbages mécanique respectueuses de l’environnement en canne à sucre </v>
      </c>
      <c r="F1258" s="12" t="s">
        <v>2163</v>
      </c>
      <c r="G1258" s="26">
        <v>16113.92</v>
      </c>
      <c r="H1258" s="264">
        <f>J1258+K1258+L1258+M1258+N1258</f>
        <v>13761.96</v>
      </c>
      <c r="I1258" s="265">
        <f t="shared" si="19"/>
        <v>0.75</v>
      </c>
      <c r="J1258" s="264">
        <f>'[3]CE DU 09 NOVEMBRE 2022'!P25</f>
        <v>8773.24</v>
      </c>
      <c r="K1258" s="264">
        <f>'[3]CE DU 09 NOVEMBRE 2022'!S25</f>
        <v>0</v>
      </c>
      <c r="L1258" s="264">
        <f>'[3]CE DU 09 NOVEMBRE 2022'!Y25</f>
        <v>1548.23</v>
      </c>
      <c r="M1258" s="264">
        <v>0</v>
      </c>
      <c r="N1258" s="264">
        <f>'[3]CE DU 09 NOVEMBRE 2022'!AP25</f>
        <v>3440.49</v>
      </c>
      <c r="O1258" s="27" t="s">
        <v>27</v>
      </c>
      <c r="P1258" s="565"/>
      <c r="Q1258" s="565"/>
      <c r="R1258" s="565"/>
      <c r="S1258" s="565"/>
      <c r="T1258" s="565"/>
      <c r="U1258" s="565"/>
      <c r="V1258" s="565"/>
      <c r="W1258" s="565"/>
      <c r="X1258" s="330"/>
      <c r="GA1258" s="204"/>
    </row>
    <row r="1259" spans="2:183" s="215" customFormat="1" ht="84.9" customHeight="1" x14ac:dyDescent="0.35">
      <c r="B1259" s="574" t="s">
        <v>351</v>
      </c>
      <c r="C1259" s="394" t="str">
        <f>'[4]CE DU 09 NOVEMBRE 2022'!C25</f>
        <v>Modernisation des exploitations agricoles</v>
      </c>
      <c r="D1259" s="394"/>
      <c r="E1259" s="14" t="str">
        <f>'[3]CE DU 09 NOVEMBRE 2022'!E27</f>
        <v>AAP n°9 Gestion de l'enherbement : Matériel de lutte contre l'enherbement sous bananeraie</v>
      </c>
      <c r="F1259" s="12" t="s">
        <v>2164</v>
      </c>
      <c r="G1259" s="26">
        <v>40703.949999999997</v>
      </c>
      <c r="H1259" s="264">
        <f>J1259+K1259+L1259+M1259+N1259</f>
        <v>39700</v>
      </c>
      <c r="I1259" s="265">
        <f t="shared" si="19"/>
        <v>0.75</v>
      </c>
      <c r="J1259" s="264">
        <f>'[3]CE DU 09 NOVEMBRE 2022'!P27</f>
        <v>25308.75</v>
      </c>
      <c r="K1259" s="264">
        <f>'[3]CE DU 09 NOVEMBRE 2022'!S26</f>
        <v>0</v>
      </c>
      <c r="L1259" s="264">
        <f>'[3]CE DU 09 NOVEMBRE 2022'!Y27</f>
        <v>4466.25</v>
      </c>
      <c r="M1259" s="264">
        <v>0</v>
      </c>
      <c r="N1259" s="264">
        <f>'[3]CE DU 09 NOVEMBRE 2022'!AP27</f>
        <v>9925</v>
      </c>
      <c r="O1259" s="27" t="s">
        <v>27</v>
      </c>
      <c r="P1259" s="565"/>
      <c r="Q1259" s="565"/>
      <c r="R1259" s="565"/>
      <c r="S1259" s="565"/>
      <c r="T1259" s="565"/>
      <c r="U1259" s="565"/>
      <c r="V1259" s="565"/>
      <c r="W1259" s="565"/>
      <c r="X1259" s="330"/>
      <c r="GA1259" s="204"/>
    </row>
    <row r="1260" spans="2:183" s="215" customFormat="1" ht="111.9" customHeight="1" x14ac:dyDescent="0.35">
      <c r="B1260" s="574" t="s">
        <v>351</v>
      </c>
      <c r="C1260" s="14" t="str">
        <f>'[4]CE DU 09 NOVEMBRE 2022'!C27</f>
        <v>Modernisation des exploitations agricoles</v>
      </c>
      <c r="D1260" s="394"/>
      <c r="E1260" s="14" t="str">
        <f>'[3]CE DU 09 NOVEMBRE 2022'!E28</f>
        <v xml:space="preserve">AAP n°9 Gestion de l'enherbement : Acquisition de matériel de gestion de l'enherbement des parcelles en 2021 </v>
      </c>
      <c r="F1260" s="12" t="s">
        <v>2165</v>
      </c>
      <c r="G1260" s="26">
        <v>57000</v>
      </c>
      <c r="H1260" s="264">
        <f>J1260+K1260+L1260+M1260+N1260</f>
        <v>40000</v>
      </c>
      <c r="I1260" s="265">
        <f t="shared" si="19"/>
        <v>0.75</v>
      </c>
      <c r="J1260" s="264">
        <f>'[3]CE DU 09 NOVEMBRE 2022'!P28</f>
        <v>25500</v>
      </c>
      <c r="K1260" s="264">
        <f>'[3]CE DU 09 NOVEMBRE 2022'!S27</f>
        <v>0</v>
      </c>
      <c r="L1260" s="264">
        <f>'[3]CE DU 09 NOVEMBRE 2022'!Y28</f>
        <v>4500</v>
      </c>
      <c r="M1260" s="264">
        <v>0</v>
      </c>
      <c r="N1260" s="264">
        <f>'[3]CE DU 09 NOVEMBRE 2022'!AP28</f>
        <v>10000</v>
      </c>
      <c r="O1260" s="27" t="s">
        <v>27</v>
      </c>
      <c r="P1260" s="565"/>
      <c r="Q1260" s="565"/>
      <c r="R1260" s="565"/>
      <c r="S1260" s="565"/>
      <c r="T1260" s="565"/>
      <c r="U1260" s="565"/>
      <c r="V1260" s="565"/>
      <c r="W1260" s="565"/>
      <c r="X1260" s="330"/>
      <c r="GA1260" s="204"/>
    </row>
    <row r="1261" spans="2:183" s="215" customFormat="1" ht="104.15" customHeight="1" x14ac:dyDescent="0.35">
      <c r="B1261" s="574" t="s">
        <v>351</v>
      </c>
      <c r="C1261" s="14" t="str">
        <f>'[4]CE DU 09 NOVEMBRE 2022'!C28</f>
        <v>Modernisation des exploitations agricoles</v>
      </c>
      <c r="D1261" s="394"/>
      <c r="E1261" s="14" t="str">
        <f>'[3]CE DU 09 NOVEMBRE 2022'!E29</f>
        <v>AAP n°9 Gestion de l'enherbement : Acquisition de matériel de gestion de l'enherbement des parcelles en 2021</v>
      </c>
      <c r="F1261" s="12" t="s">
        <v>2166</v>
      </c>
      <c r="G1261" s="26">
        <v>44598</v>
      </c>
      <c r="H1261" s="264">
        <f>J1261+K1261+L1261+M1261+N1261</f>
        <v>41400</v>
      </c>
      <c r="I1261" s="265">
        <f t="shared" si="19"/>
        <v>0.75</v>
      </c>
      <c r="J1261" s="264">
        <f>'[3]CE DU 09 NOVEMBRE 2022'!P29</f>
        <v>26392.5</v>
      </c>
      <c r="K1261" s="264">
        <v>0</v>
      </c>
      <c r="L1261" s="264">
        <f>'[3]CE DU 09 NOVEMBRE 2022'!Y29</f>
        <v>4657.5</v>
      </c>
      <c r="M1261" s="264">
        <v>0</v>
      </c>
      <c r="N1261" s="264">
        <f>'[3]CE DU 09 NOVEMBRE 2022'!AP29</f>
        <v>10350</v>
      </c>
      <c r="O1261" s="27" t="s">
        <v>27</v>
      </c>
      <c r="P1261" s="565"/>
      <c r="Q1261" s="565"/>
      <c r="R1261" s="565"/>
      <c r="S1261" s="565"/>
      <c r="T1261" s="565"/>
      <c r="U1261" s="565"/>
      <c r="V1261" s="565"/>
      <c r="W1261" s="565"/>
      <c r="X1261" s="330"/>
      <c r="GA1261" s="204"/>
    </row>
    <row r="1262" spans="2:183" s="215" customFormat="1" ht="91.5" customHeight="1" x14ac:dyDescent="0.35">
      <c r="B1262" s="574" t="s">
        <v>351</v>
      </c>
      <c r="C1262" s="14" t="str">
        <f>'[4]CE DU 09 NOVEMBRE 2022'!C29</f>
        <v>Modernisation des exploitations agricoles</v>
      </c>
      <c r="D1262" s="394"/>
      <c r="E1262" s="14" t="str">
        <f>'[3]CE DU 09 NOVEMBRE 2022'!E30</f>
        <v>AAP n°9 Gestion de l'enherbement: matériel de lutte contre l'enherbement sous bananeraie</v>
      </c>
      <c r="F1262" s="12" t="s">
        <v>2167</v>
      </c>
      <c r="G1262" s="26">
        <v>22341.8</v>
      </c>
      <c r="H1262" s="264">
        <f>J1262+K1262+L1262+M1262+N1262</f>
        <v>21900</v>
      </c>
      <c r="I1262" s="265">
        <f t="shared" si="19"/>
        <v>0.75</v>
      </c>
      <c r="J1262" s="264">
        <f>'[3]CE DU 09 NOVEMBRE 2022'!P30</f>
        <v>13961.25</v>
      </c>
      <c r="K1262" s="264">
        <f>'[3]CE DU 09 NOVEMBRE 2022'!S29</f>
        <v>0</v>
      </c>
      <c r="L1262" s="264">
        <f>'[3]CE DU 09 NOVEMBRE 2022'!Y30</f>
        <v>2463.75</v>
      </c>
      <c r="M1262" s="264">
        <v>0</v>
      </c>
      <c r="N1262" s="264">
        <f>'[3]CE DU 09 NOVEMBRE 2022'!AP30</f>
        <v>5475</v>
      </c>
      <c r="O1262" s="27" t="s">
        <v>27</v>
      </c>
      <c r="P1262" s="565"/>
      <c r="Q1262" s="565"/>
      <c r="R1262" s="565"/>
      <c r="S1262" s="565"/>
      <c r="T1262" s="565"/>
      <c r="U1262" s="565"/>
      <c r="V1262" s="565"/>
      <c r="W1262" s="565"/>
      <c r="X1262" s="330"/>
      <c r="GA1262" s="204"/>
    </row>
    <row r="1263" spans="2:183" s="215" customFormat="1" ht="50.15" customHeight="1" x14ac:dyDescent="0.35">
      <c r="B1263" s="574" t="str">
        <f>'[5]CE 23 novembre 2022'!B11</f>
        <v>3.1.1</v>
      </c>
      <c r="C1263" s="14" t="str">
        <f>'[4]CE DU 09 NOVEMBRE 2022'!C31</f>
        <v>Accroissement de la valeur ajoutée des produits agricoles relevant de l'annexe 1 du traité</v>
      </c>
      <c r="D1263" s="394"/>
      <c r="E1263" s="14" t="str">
        <f>'[5]CE 23 novembre 2022'!C11</f>
        <v>Aide à la participation à des démarches de qualité</v>
      </c>
      <c r="F1263" s="12" t="s">
        <v>2168</v>
      </c>
      <c r="G1263" s="264">
        <f>'[5]CE 23 novembre 2022'!M11</f>
        <v>2185.27</v>
      </c>
      <c r="H1263" s="264">
        <f>J1263+K1263+L1263+M1263+N1263</f>
        <v>1687.1699999999998</v>
      </c>
      <c r="I1263" s="265">
        <f t="shared" si="19"/>
        <v>0.99997629165999868</v>
      </c>
      <c r="J1263" s="264">
        <f>'[5]CE 23 novembre 2022'!P11</f>
        <v>1434.06</v>
      </c>
      <c r="K1263" s="264">
        <f>'[5]CE 23 novembre 2022'!S11</f>
        <v>253.07</v>
      </c>
      <c r="L1263" s="264">
        <f>'[5]CE 23 novembre 2022'!Y11</f>
        <v>0</v>
      </c>
      <c r="M1263" s="264">
        <f>'[5]CE 23 novembre 2022'!AH11</f>
        <v>0</v>
      </c>
      <c r="N1263" s="264">
        <f>'[5]CE 23 novembre 2022'!AO11</f>
        <v>0.04</v>
      </c>
      <c r="O1263" s="27" t="s">
        <v>27</v>
      </c>
      <c r="P1263" s="565"/>
      <c r="Q1263" s="565"/>
      <c r="R1263" s="565"/>
      <c r="S1263" s="565"/>
      <c r="T1263" s="565"/>
      <c r="U1263" s="565"/>
      <c r="V1263" s="565"/>
      <c r="W1263" s="565"/>
      <c r="X1263" s="330"/>
      <c r="GA1263" s="204"/>
    </row>
    <row r="1264" spans="2:183" s="215" customFormat="1" ht="50.15" customHeight="1" x14ac:dyDescent="0.35">
      <c r="B1264" s="574" t="str">
        <f>'[5]CE 23 novembre 2022'!B12</f>
        <v>4.1.1</v>
      </c>
      <c r="C1264" s="14" t="str">
        <f>'[5]CE 23 novembre 2022'!C12</f>
        <v>Modernisation des exploitation agricoles</v>
      </c>
      <c r="D1264" s="394"/>
      <c r="E1264" s="14" t="str">
        <f>'[5]CE 23 novembre 2022'!C12</f>
        <v>Modernisation des exploitation agricoles</v>
      </c>
      <c r="F1264" s="12" t="s">
        <v>361</v>
      </c>
      <c r="G1264" s="264">
        <f>'[5]CE 23 novembre 2022'!M12</f>
        <v>64794.35</v>
      </c>
      <c r="H1264" s="264">
        <f>J1264+K1264+L1264+M1264+N1264</f>
        <v>64794.35</v>
      </c>
      <c r="I1264" s="265">
        <f t="shared" si="19"/>
        <v>0.5076394778248412</v>
      </c>
      <c r="J1264" s="264">
        <f>'[5]CE 23 novembre 2022'!P12</f>
        <v>27958.34</v>
      </c>
      <c r="K1264" s="264">
        <f>'[5]CE 23 novembre 2022'!S12</f>
        <v>4933.83</v>
      </c>
      <c r="L1264" s="264">
        <f>'[5]CE 23 novembre 2022'!Y12</f>
        <v>0</v>
      </c>
      <c r="M1264" s="264">
        <f>'[5]CE 23 novembre 2022'!AH12</f>
        <v>0</v>
      </c>
      <c r="N1264" s="264">
        <f>'[5]CE 23 novembre 2022'!AO12</f>
        <v>31902.18</v>
      </c>
      <c r="O1264" s="27" t="s">
        <v>27</v>
      </c>
      <c r="P1264" s="565"/>
      <c r="Q1264" s="565"/>
      <c r="R1264" s="565"/>
      <c r="S1264" s="565"/>
      <c r="T1264" s="565"/>
      <c r="U1264" s="565"/>
      <c r="V1264" s="565"/>
      <c r="W1264" s="565"/>
      <c r="X1264" s="330"/>
      <c r="GA1264" s="204"/>
    </row>
    <row r="1265" spans="2:183" s="215" customFormat="1" ht="50.15" customHeight="1" x14ac:dyDescent="0.35">
      <c r="B1265" s="574" t="str">
        <f>'[5]CE 23 novembre 2022'!B13</f>
        <v>4.1.1</v>
      </c>
      <c r="C1265" s="14" t="str">
        <f>'[5]CE 23 novembre 2022'!C13</f>
        <v>Modernisation des exploitation agricoles</v>
      </c>
      <c r="D1265" s="394"/>
      <c r="E1265" s="14" t="str">
        <f>'[5]CE 23 novembre 2022'!C13</f>
        <v>Modernisation des exploitation agricoles</v>
      </c>
      <c r="F1265" s="12" t="s">
        <v>384</v>
      </c>
      <c r="G1265" s="264">
        <f>'[5]CE 23 novembre 2022'!M13</f>
        <v>123024</v>
      </c>
      <c r="H1265" s="264">
        <f>J1265+K1265+L1265+M1265+N1265</f>
        <v>93522</v>
      </c>
      <c r="I1265" s="265">
        <f t="shared" si="19"/>
        <v>0.65</v>
      </c>
      <c r="J1265" s="264">
        <f>'[5]CE 23 novembre 2022'!P13</f>
        <v>51670.9</v>
      </c>
      <c r="K1265" s="264">
        <f>'[5]CE 23 novembre 2022'!S13</f>
        <v>0</v>
      </c>
      <c r="L1265" s="264">
        <f>'[5]CE 23 novembre 2022'!Y13</f>
        <v>9118.4</v>
      </c>
      <c r="M1265" s="264">
        <f>'[5]CE 23 novembre 2022'!AH13</f>
        <v>0</v>
      </c>
      <c r="N1265" s="264">
        <f>'[5]CE 23 novembre 2022'!AO13</f>
        <v>32732.7</v>
      </c>
      <c r="O1265" s="27" t="s">
        <v>27</v>
      </c>
      <c r="P1265" s="565"/>
      <c r="Q1265" s="565"/>
      <c r="R1265" s="565"/>
      <c r="S1265" s="565"/>
      <c r="T1265" s="565"/>
      <c r="U1265" s="565"/>
      <c r="V1265" s="565"/>
      <c r="W1265" s="565"/>
      <c r="X1265" s="330"/>
      <c r="GA1265" s="204"/>
    </row>
    <row r="1266" spans="2:183" s="215" customFormat="1" ht="50.15" customHeight="1" x14ac:dyDescent="0.35">
      <c r="B1266" s="574" t="str">
        <f>'[5]CE 23 novembre 2022'!B14</f>
        <v>4.1.1</v>
      </c>
      <c r="C1266" s="14" t="str">
        <f>'[5]CE 23 novembre 2022'!C14</f>
        <v>Modernisation des exploitation agricoles</v>
      </c>
      <c r="D1266" s="394"/>
      <c r="E1266" s="14" t="str">
        <f>'[5]CE 23 novembre 2022'!C14</f>
        <v>Modernisation des exploitation agricoles</v>
      </c>
      <c r="F1266" s="12" t="s">
        <v>1061</v>
      </c>
      <c r="G1266" s="264">
        <f>'[5]CE 23 novembre 2022'!M14</f>
        <v>34700.85</v>
      </c>
      <c r="H1266" s="264">
        <f>J1266+K1266+L1266+M1266+N1266</f>
        <v>34700.85</v>
      </c>
      <c r="I1266" s="265">
        <f t="shared" si="19"/>
        <v>0.50000014408868954</v>
      </c>
      <c r="J1266" s="264">
        <f>'[5]CE 23 novembre 2022'!P14</f>
        <v>14747.86</v>
      </c>
      <c r="K1266" s="264">
        <f>'[5]CE 23 novembre 2022'!S14</f>
        <v>0</v>
      </c>
      <c r="L1266" s="264">
        <f>'[5]CE 23 novembre 2022'!Y14</f>
        <v>2602.5700000000002</v>
      </c>
      <c r="M1266" s="264">
        <f>'[5]CE 23 novembre 2022'!AH14</f>
        <v>0</v>
      </c>
      <c r="N1266" s="264">
        <f>'[5]CE 23 novembre 2022'!AO14</f>
        <v>17350.419999999998</v>
      </c>
      <c r="O1266" s="27" t="s">
        <v>27</v>
      </c>
      <c r="P1266" s="565"/>
      <c r="Q1266" s="565"/>
      <c r="R1266" s="565"/>
      <c r="S1266" s="565"/>
      <c r="T1266" s="565"/>
      <c r="U1266" s="565"/>
      <c r="V1266" s="565"/>
      <c r="W1266" s="565"/>
      <c r="X1266" s="330"/>
      <c r="GA1266" s="204"/>
    </row>
    <row r="1267" spans="2:183" s="215" customFormat="1" ht="80.400000000000006" customHeight="1" x14ac:dyDescent="0.35">
      <c r="B1267" s="574" t="str">
        <f>'[5]CE 23 novembre 2022'!B15</f>
        <v>4.1.1</v>
      </c>
      <c r="C1267" s="14" t="str">
        <f>'[5]CE 23 novembre 2022'!C15</f>
        <v>Modernisation des exploitation agricoles</v>
      </c>
      <c r="D1267" s="394"/>
      <c r="E1267" s="14" t="str">
        <f>'[5]CE 23 novembre 2022'!C15</f>
        <v>Modernisation des exploitation agricoles</v>
      </c>
      <c r="F1267" s="12" t="s">
        <v>441</v>
      </c>
      <c r="G1267" s="264">
        <f>'[5]CE 23 novembre 2022'!M15</f>
        <v>62810.96</v>
      </c>
      <c r="H1267" s="264">
        <f>J1267+K1267+L1267+M1267+N1267</f>
        <v>62736</v>
      </c>
      <c r="I1267" s="265">
        <f t="shared" si="19"/>
        <v>0.5</v>
      </c>
      <c r="J1267" s="264">
        <f>'[5]CE 23 novembre 2022'!P15</f>
        <v>26662.799999999999</v>
      </c>
      <c r="K1267" s="264">
        <v>4705.2</v>
      </c>
      <c r="L1267" s="264">
        <v>0</v>
      </c>
      <c r="M1267" s="264">
        <v>0</v>
      </c>
      <c r="N1267" s="264">
        <f>'[5]CE 23 novembre 2022'!AO15</f>
        <v>31368</v>
      </c>
      <c r="O1267" s="27" t="s">
        <v>27</v>
      </c>
      <c r="P1267" s="565"/>
      <c r="Q1267" s="565"/>
      <c r="R1267" s="565"/>
      <c r="S1267" s="565"/>
      <c r="T1267" s="565"/>
      <c r="U1267" s="565"/>
      <c r="V1267" s="565"/>
      <c r="W1267" s="565"/>
      <c r="X1267" s="330"/>
      <c r="GA1267" s="204"/>
    </row>
    <row r="1268" spans="2:183" s="215" customFormat="1" ht="50.15" customHeight="1" x14ac:dyDescent="0.35">
      <c r="B1268" s="574" t="str">
        <f>'[5]CE 23 novembre 2022'!B16</f>
        <v>4.1.1</v>
      </c>
      <c r="C1268" s="14" t="str">
        <f>'[5]CE 23 novembre 2022'!C16</f>
        <v>Modernisation des exploitation agricoles</v>
      </c>
      <c r="D1268" s="394"/>
      <c r="E1268" s="14" t="str">
        <f>'[5]CE 23 novembre 2022'!C16</f>
        <v>Modernisation des exploitation agricoles</v>
      </c>
      <c r="F1268" s="12" t="s">
        <v>695</v>
      </c>
      <c r="G1268" s="264">
        <f>'[5]CE 23 novembre 2022'!M16</f>
        <v>66199.55</v>
      </c>
      <c r="H1268" s="264">
        <f>J1268+K1268+L1268+M1268+N1268</f>
        <v>5554.75</v>
      </c>
      <c r="I1268" s="265">
        <f t="shared" si="19"/>
        <v>0.49999909986948116</v>
      </c>
      <c r="J1268" s="264">
        <f>'[5]CE 23 novembre 2022'!P16</f>
        <v>2360.7600000000002</v>
      </c>
      <c r="K1268" s="264">
        <f>'[5]CE 23 novembre 2022'!S16</f>
        <v>0</v>
      </c>
      <c r="L1268" s="264">
        <f>'[5]CE 23 novembre 2022'!Y16</f>
        <v>416.61</v>
      </c>
      <c r="M1268" s="264">
        <f>'[5]CE 23 novembre 2022'!AH16</f>
        <v>0</v>
      </c>
      <c r="N1268" s="264">
        <f>'[5]CE 23 novembre 2022'!AO16</f>
        <v>2777.38</v>
      </c>
      <c r="O1268" s="27" t="s">
        <v>27</v>
      </c>
      <c r="P1268" s="565"/>
      <c r="Q1268" s="565"/>
      <c r="R1268" s="565"/>
      <c r="S1268" s="565"/>
      <c r="T1268" s="565"/>
      <c r="U1268" s="565"/>
      <c r="V1268" s="565"/>
      <c r="W1268" s="565"/>
      <c r="X1268" s="330"/>
      <c r="GA1268" s="204"/>
    </row>
    <row r="1269" spans="2:183" s="215" customFormat="1" ht="50.15" customHeight="1" x14ac:dyDescent="0.35">
      <c r="B1269" s="574" t="str">
        <f>'[5]CE 23 novembre 2022'!B17</f>
        <v>4.1.1</v>
      </c>
      <c r="C1269" s="14" t="str">
        <f>'[5]CE 23 novembre 2022'!C17</f>
        <v>Modernisation des exploitation agricoles</v>
      </c>
      <c r="D1269" s="394"/>
      <c r="E1269" s="14" t="str">
        <f>'[5]CE 23 novembre 2022'!C17</f>
        <v>Modernisation des exploitation agricoles</v>
      </c>
      <c r="F1269" s="12" t="s">
        <v>530</v>
      </c>
      <c r="G1269" s="264">
        <f>'[5]CE 23 novembre 2022'!M17</f>
        <v>41590</v>
      </c>
      <c r="H1269" s="264">
        <f>J1269+K1269+L1269+M1269+N1269</f>
        <v>36000</v>
      </c>
      <c r="I1269" s="265">
        <f t="shared" si="19"/>
        <v>0.74999972222222222</v>
      </c>
      <c r="J1269" s="264">
        <f>'[5]CE 23 novembre 2022'!P17</f>
        <v>22949.99</v>
      </c>
      <c r="K1269" s="264">
        <f>'[5]CE 23 novembre 2022'!S17</f>
        <v>0</v>
      </c>
      <c r="L1269" s="264">
        <f>'[5]CE 23 novembre 2022'!Y17</f>
        <v>4050</v>
      </c>
      <c r="M1269" s="264">
        <f>'[5]CE 23 novembre 2022'!AH17</f>
        <v>0</v>
      </c>
      <c r="N1269" s="264">
        <f>'[5]CE 23 novembre 2022'!AO17</f>
        <v>9000.01</v>
      </c>
      <c r="O1269" s="27" t="s">
        <v>27</v>
      </c>
      <c r="P1269" s="565"/>
      <c r="Q1269" s="565"/>
      <c r="R1269" s="565"/>
      <c r="S1269" s="565"/>
      <c r="T1269" s="565"/>
      <c r="U1269" s="565"/>
      <c r="V1269" s="565"/>
      <c r="W1269" s="565"/>
      <c r="X1269" s="330"/>
      <c r="GA1269" s="204"/>
    </row>
    <row r="1270" spans="2:183" s="215" customFormat="1" ht="50.15" customHeight="1" x14ac:dyDescent="0.35">
      <c r="B1270" s="574" t="str">
        <f>'[5]CE 23 novembre 2022'!B18</f>
        <v>4.1.1</v>
      </c>
      <c r="C1270" s="14" t="str">
        <f>'[5]CE 23 novembre 2022'!C18</f>
        <v>Modernisation des exploitation agricoles</v>
      </c>
      <c r="D1270" s="394"/>
      <c r="E1270" s="14" t="str">
        <f>'[5]CE 23 novembre 2022'!C18</f>
        <v>Modernisation des exploitation agricoles</v>
      </c>
      <c r="F1270" s="12" t="s">
        <v>537</v>
      </c>
      <c r="G1270" s="264">
        <f>'[5]CE 23 novembre 2022'!M18</f>
        <v>41590</v>
      </c>
      <c r="H1270" s="264">
        <f>J1270+K1270+L1270+M1270+N1270</f>
        <v>41590</v>
      </c>
      <c r="I1270" s="265">
        <f t="shared" si="19"/>
        <v>0.75</v>
      </c>
      <c r="J1270" s="264">
        <f>'[5]CE 23 novembre 2022'!P18</f>
        <v>26513.62</v>
      </c>
      <c r="K1270" s="264">
        <f>'[5]CE 23 novembre 2022'!S18</f>
        <v>0</v>
      </c>
      <c r="L1270" s="264">
        <f>'[5]CE 23 novembre 2022'!Y18</f>
        <v>4678.88</v>
      </c>
      <c r="M1270" s="264">
        <f>'[5]CE 23 novembre 2022'!AH18</f>
        <v>0</v>
      </c>
      <c r="N1270" s="264">
        <f>'[5]CE 23 novembre 2022'!AO18</f>
        <v>10397.5</v>
      </c>
      <c r="O1270" s="27" t="s">
        <v>27</v>
      </c>
      <c r="P1270" s="565"/>
      <c r="Q1270" s="565"/>
      <c r="R1270" s="565"/>
      <c r="S1270" s="565"/>
      <c r="T1270" s="565"/>
      <c r="U1270" s="565"/>
      <c r="V1270" s="565"/>
      <c r="W1270" s="565"/>
      <c r="X1270" s="330"/>
      <c r="GA1270" s="204"/>
    </row>
    <row r="1271" spans="2:183" s="215" customFormat="1" ht="50.15" customHeight="1" x14ac:dyDescent="0.35">
      <c r="B1271" s="574" t="str">
        <f>'[5]CE 23 novembre 2022'!B19</f>
        <v>4.1.1</v>
      </c>
      <c r="C1271" s="14" t="str">
        <f>'[5]CE 23 novembre 2022'!C19</f>
        <v>Modernisation des exploitation agricoles</v>
      </c>
      <c r="D1271" s="394"/>
      <c r="E1271" s="14" t="str">
        <f>'[5]CE 23 novembre 2022'!C19</f>
        <v>Modernisation des exploitation agricoles</v>
      </c>
      <c r="F1271" s="12" t="s">
        <v>2169</v>
      </c>
      <c r="G1271" s="264">
        <f>'[5]CE 23 novembre 2022'!M19</f>
        <v>50355.4</v>
      </c>
      <c r="H1271" s="264">
        <f>J1271+K1271+L1271+M1271+N1271</f>
        <v>40000</v>
      </c>
      <c r="I1271" s="265">
        <f t="shared" si="19"/>
        <v>0.75</v>
      </c>
      <c r="J1271" s="264">
        <f>'[5]CE 23 novembre 2022'!P19</f>
        <v>25500</v>
      </c>
      <c r="K1271" s="264">
        <f>'[5]CE 23 novembre 2022'!S19</f>
        <v>0</v>
      </c>
      <c r="L1271" s="264">
        <f>'[5]CE 23 novembre 2022'!Y19</f>
        <v>4500</v>
      </c>
      <c r="M1271" s="264">
        <f>'[5]CE 23 novembre 2022'!AH19</f>
        <v>0</v>
      </c>
      <c r="N1271" s="264">
        <f>'[5]CE 23 novembre 2022'!AO19</f>
        <v>10000</v>
      </c>
      <c r="O1271" s="27" t="s">
        <v>27</v>
      </c>
      <c r="P1271" s="565"/>
      <c r="Q1271" s="565"/>
      <c r="R1271" s="565"/>
      <c r="S1271" s="565"/>
      <c r="T1271" s="565"/>
      <c r="U1271" s="565"/>
      <c r="V1271" s="565"/>
      <c r="W1271" s="565"/>
      <c r="X1271" s="330"/>
      <c r="GA1271" s="204"/>
    </row>
    <row r="1272" spans="2:183" s="215" customFormat="1" ht="50.15" customHeight="1" x14ac:dyDescent="0.35">
      <c r="B1272" s="574" t="str">
        <f>'[5]CE 23 novembre 2022'!B20</f>
        <v>4.1.1</v>
      </c>
      <c r="C1272" s="14" t="str">
        <f>'[5]CE 23 novembre 2022'!C20</f>
        <v>Modernisation des exploitations agricoles</v>
      </c>
      <c r="D1272" s="394"/>
      <c r="E1272" s="14" t="str">
        <f>'[5]CE 23 novembre 2022'!C20</f>
        <v>Modernisation des exploitations agricoles</v>
      </c>
      <c r="F1272" s="12" t="s">
        <v>2170</v>
      </c>
      <c r="G1272" s="264">
        <f>'[5]CE 23 novembre 2022'!M20</f>
        <v>61962</v>
      </c>
      <c r="H1272" s="264">
        <f>J1272+K1272+L1272+M1272+N1272</f>
        <v>61962</v>
      </c>
      <c r="I1272" s="265">
        <f t="shared" ref="I1272:I1335" si="20">(J1272+K1272+L1272+M1272)/H1272</f>
        <v>0.75</v>
      </c>
      <c r="J1272" s="264">
        <f>'[5]CE 23 novembre 2022'!P20</f>
        <v>39500.769999999997</v>
      </c>
      <c r="K1272" s="264">
        <f>'[5]CE 23 novembre 2022'!S20</f>
        <v>0</v>
      </c>
      <c r="L1272" s="264">
        <f>'[5]CE 23 novembre 2022'!Y20</f>
        <v>6970.73</v>
      </c>
      <c r="M1272" s="264">
        <f>'[5]CE 23 novembre 2022'!AH20</f>
        <v>0</v>
      </c>
      <c r="N1272" s="264">
        <f>'[5]CE 23 novembre 2022'!AO20</f>
        <v>15490.5</v>
      </c>
      <c r="O1272" s="27" t="s">
        <v>27</v>
      </c>
      <c r="P1272" s="565"/>
      <c r="Q1272" s="565"/>
      <c r="R1272" s="565"/>
      <c r="S1272" s="565"/>
      <c r="T1272" s="565"/>
      <c r="U1272" s="565"/>
      <c r="V1272" s="565"/>
      <c r="W1272" s="565"/>
      <c r="X1272" s="330"/>
      <c r="GA1272" s="204"/>
    </row>
    <row r="1273" spans="2:183" s="215" customFormat="1" ht="50.15" customHeight="1" x14ac:dyDescent="0.35">
      <c r="B1273" s="574" t="str">
        <f>'[5]CE 23 novembre 2022'!B23</f>
        <v xml:space="preserve">6.1.1 </v>
      </c>
      <c r="C1273" s="14" t="str">
        <f>'[5]CE 23 novembre 2022'!C23</f>
        <v>Dotation Jeune Agriculteur</v>
      </c>
      <c r="D1273" s="394"/>
      <c r="E1273" s="14" t="str">
        <f>'[5]CE 23 novembre 2022'!C23</f>
        <v>Dotation Jeune Agriculteur</v>
      </c>
      <c r="F1273" s="12" t="s">
        <v>2171</v>
      </c>
      <c r="G1273" s="264">
        <f>'[5]CE 23 novembre 2022'!M23</f>
        <v>45000</v>
      </c>
      <c r="H1273" s="264">
        <f>J1273+K1273+L1273+M1273+N1273</f>
        <v>45000</v>
      </c>
      <c r="I1273" s="265">
        <f t="shared" si="20"/>
        <v>1</v>
      </c>
      <c r="J1273" s="264">
        <f>'[5]CE 23 novembre 2022'!P23</f>
        <v>38250</v>
      </c>
      <c r="K1273" s="264">
        <f>'[5]CE 23 novembre 2022'!S23</f>
        <v>0</v>
      </c>
      <c r="L1273" s="264">
        <f>'[5]CE 23 novembre 2022'!Y23</f>
        <v>6750</v>
      </c>
      <c r="M1273" s="264">
        <f>'[5]CE 23 novembre 2022'!AH23</f>
        <v>0</v>
      </c>
      <c r="N1273" s="264">
        <f>'[5]CE 23 novembre 2022'!AO23</f>
        <v>0</v>
      </c>
      <c r="O1273" s="27" t="s">
        <v>27</v>
      </c>
      <c r="P1273" s="565"/>
      <c r="Q1273" s="565"/>
      <c r="R1273" s="565"/>
      <c r="S1273" s="565"/>
      <c r="T1273" s="565"/>
      <c r="U1273" s="565"/>
      <c r="V1273" s="565"/>
      <c r="W1273" s="565"/>
      <c r="X1273" s="330"/>
      <c r="GA1273" s="204"/>
    </row>
    <row r="1274" spans="2:183" s="215" customFormat="1" ht="50.15" customHeight="1" x14ac:dyDescent="0.35">
      <c r="B1274" s="574" t="str">
        <f>'[5]CE 23 novembre 2022'!B24</f>
        <v xml:space="preserve">6.1.1 </v>
      </c>
      <c r="C1274" s="14" t="str">
        <f>'[5]CE 23 novembre 2022'!C24</f>
        <v>Dotation Jeune Agriculteur</v>
      </c>
      <c r="D1274" s="394"/>
      <c r="E1274" s="14" t="str">
        <f>'[5]CE 23 novembre 2022'!C24</f>
        <v>Dotation Jeune Agriculteur</v>
      </c>
      <c r="F1274" s="12" t="s">
        <v>2172</v>
      </c>
      <c r="G1274" s="264">
        <f>'[5]CE 23 novembre 2022'!M24</f>
        <v>50000</v>
      </c>
      <c r="H1274" s="264">
        <f>J1274+K1274+L1274+M1274+N1274</f>
        <v>50000</v>
      </c>
      <c r="I1274" s="265">
        <f t="shared" si="20"/>
        <v>1</v>
      </c>
      <c r="J1274" s="264">
        <f>'[5]CE 23 novembre 2022'!P24</f>
        <v>42500</v>
      </c>
      <c r="K1274" s="264">
        <f>'[5]CE 23 novembre 2022'!S24</f>
        <v>0</v>
      </c>
      <c r="L1274" s="264">
        <f>'[5]CE 23 novembre 2022'!Y24</f>
        <v>7500</v>
      </c>
      <c r="M1274" s="264">
        <f>'[5]CE 23 novembre 2022'!AH24</f>
        <v>0</v>
      </c>
      <c r="N1274" s="264">
        <f>'[5]CE 23 novembre 2022'!AO24</f>
        <v>0</v>
      </c>
      <c r="O1274" s="27" t="s">
        <v>27</v>
      </c>
      <c r="P1274" s="565"/>
      <c r="Q1274" s="565"/>
      <c r="R1274" s="565"/>
      <c r="S1274" s="565"/>
      <c r="T1274" s="565"/>
      <c r="U1274" s="565"/>
      <c r="V1274" s="565"/>
      <c r="W1274" s="565"/>
      <c r="X1274" s="330"/>
      <c r="GA1274" s="204"/>
    </row>
    <row r="1275" spans="2:183" s="215" customFormat="1" ht="56.4" customHeight="1" x14ac:dyDescent="0.35">
      <c r="B1275" s="574" t="str">
        <f>'[5]CE 23 novembre 2022'!B25</f>
        <v xml:space="preserve">6.1.1 </v>
      </c>
      <c r="C1275" s="14" t="str">
        <f>'[5]CE 23 novembre 2022'!C25</f>
        <v>Dotation Jeune Agriculteur</v>
      </c>
      <c r="D1275" s="394"/>
      <c r="E1275" s="14" t="str">
        <f>'[5]CE 23 novembre 2022'!C25</f>
        <v>Dotation Jeune Agriculteur</v>
      </c>
      <c r="F1275" s="12" t="s">
        <v>2173</v>
      </c>
      <c r="G1275" s="264">
        <v>147375.5</v>
      </c>
      <c r="H1275" s="264">
        <f>J1275+K1275+L1275+M1275+N1275</f>
        <v>137358.44999999998</v>
      </c>
      <c r="I1275" s="265">
        <f t="shared" si="20"/>
        <v>0.84498026877851351</v>
      </c>
      <c r="J1275" s="264">
        <v>98655.4</v>
      </c>
      <c r="K1275" s="264">
        <v>17409.78</v>
      </c>
      <c r="L1275" s="264">
        <v>0</v>
      </c>
      <c r="M1275" s="264">
        <f>'[5]CE 23 novembre 2022'!AH25</f>
        <v>0</v>
      </c>
      <c r="N1275" s="264">
        <v>21293.27</v>
      </c>
      <c r="O1275" s="27" t="s">
        <v>27</v>
      </c>
      <c r="P1275" s="565"/>
      <c r="Q1275" s="565"/>
      <c r="R1275" s="565"/>
      <c r="S1275" s="565"/>
      <c r="T1275" s="565"/>
      <c r="U1275" s="565"/>
      <c r="V1275" s="565"/>
      <c r="W1275" s="565"/>
      <c r="X1275" s="330"/>
      <c r="GA1275" s="204"/>
    </row>
    <row r="1276" spans="2:183" s="215" customFormat="1" ht="50.15" customHeight="1" x14ac:dyDescent="0.35">
      <c r="B1276" s="574" t="str">
        <f>'[5]CE 23 novembre 2022'!B26</f>
        <v xml:space="preserve">6.1.1 </v>
      </c>
      <c r="C1276" s="14" t="str">
        <f>'[5]CE 23 novembre 2022'!C26</f>
        <v>Dotation Jeune Agriculteur</v>
      </c>
      <c r="D1276" s="394"/>
      <c r="E1276" s="14" t="str">
        <f>'[5]CE 23 novembre 2022'!C26</f>
        <v>Dotation Jeune Agriculteur</v>
      </c>
      <c r="F1276" s="12" t="s">
        <v>2174</v>
      </c>
      <c r="G1276" s="264">
        <f>'[5]CE 23 novembre 2022'!M26</f>
        <v>30000</v>
      </c>
      <c r="H1276" s="264">
        <f>J1276+K1276+L1276+M1276+N1276</f>
        <v>30000</v>
      </c>
      <c r="I1276" s="265">
        <f t="shared" si="20"/>
        <v>1</v>
      </c>
      <c r="J1276" s="264">
        <f>'[5]CE 23 novembre 2022'!P26</f>
        <v>25500</v>
      </c>
      <c r="K1276" s="264">
        <f>'[5]CE 23 novembre 2022'!S26</f>
        <v>0</v>
      </c>
      <c r="L1276" s="264">
        <f>'[5]CE 23 novembre 2022'!Y26</f>
        <v>4500</v>
      </c>
      <c r="M1276" s="264">
        <f>'[5]CE 23 novembre 2022'!AH26</f>
        <v>0</v>
      </c>
      <c r="N1276" s="264">
        <f>'[5]CE 23 novembre 2022'!AO26</f>
        <v>0</v>
      </c>
      <c r="O1276" s="27" t="s">
        <v>27</v>
      </c>
      <c r="P1276" s="565"/>
      <c r="Q1276" s="565"/>
      <c r="R1276" s="565"/>
      <c r="S1276" s="565"/>
      <c r="T1276" s="565"/>
      <c r="U1276" s="565"/>
      <c r="V1276" s="565"/>
      <c r="W1276" s="565"/>
      <c r="X1276" s="330"/>
      <c r="GA1276" s="204"/>
    </row>
    <row r="1277" spans="2:183" s="215" customFormat="1" ht="62.15" customHeight="1" x14ac:dyDescent="0.35">
      <c r="B1277" s="574">
        <f>'[5]CE 23 novembre 2022'!B27</f>
        <v>10</v>
      </c>
      <c r="C1277" s="14" t="str">
        <f>'[5]CE 23 novembre 2022'!C27</f>
        <v>Mesures Agroenvironnementales et Climatiques</v>
      </c>
      <c r="D1277" s="394"/>
      <c r="E1277" s="14" t="str">
        <f>'[5]CE 23 novembre 2022'!C27</f>
        <v>Mesures Agroenvironnementales et Climatiques</v>
      </c>
      <c r="F1277" s="12" t="s">
        <v>2175</v>
      </c>
      <c r="G1277" s="264">
        <f>'[5]CE 23 novembre 2022'!M27</f>
        <v>22291.01</v>
      </c>
      <c r="H1277" s="264">
        <f>J1277+K1277+L1277+M1277+N1277</f>
        <v>22291.01</v>
      </c>
      <c r="I1277" s="265">
        <f t="shared" si="20"/>
        <v>1</v>
      </c>
      <c r="J1277" s="264">
        <f>'[5]CE 23 novembre 2022'!P27</f>
        <v>18947.349999999999</v>
      </c>
      <c r="K1277" s="264">
        <f>'[5]CE 23 novembre 2022'!S27</f>
        <v>3343.66</v>
      </c>
      <c r="L1277" s="264">
        <f>'[5]CE 23 novembre 2022'!Y27</f>
        <v>0</v>
      </c>
      <c r="M1277" s="264">
        <f>'[5]CE 23 novembre 2022'!AH27</f>
        <v>0</v>
      </c>
      <c r="N1277" s="264">
        <f>'[5]CE 23 novembre 2022'!AO27</f>
        <v>0</v>
      </c>
      <c r="O1277" s="27" t="s">
        <v>27</v>
      </c>
      <c r="P1277" s="565"/>
      <c r="Q1277" s="565"/>
      <c r="R1277" s="565"/>
      <c r="S1277" s="565"/>
      <c r="T1277" s="565"/>
      <c r="U1277" s="565"/>
      <c r="V1277" s="565"/>
      <c r="W1277" s="565"/>
      <c r="X1277" s="330"/>
      <c r="GA1277" s="204"/>
    </row>
    <row r="1278" spans="2:183" s="215" customFormat="1" ht="50.15" customHeight="1" x14ac:dyDescent="0.35">
      <c r="B1278" s="574">
        <f>'[5]CE 23 novembre 2022'!B28</f>
        <v>11</v>
      </c>
      <c r="C1278" s="14" t="str">
        <f>'[5]CE 23 novembre 2022'!C28</f>
        <v>Agriculture Biologique</v>
      </c>
      <c r="D1278" s="394"/>
      <c r="E1278" s="14" t="str">
        <f>'[5]CE 23 novembre 2022'!C28</f>
        <v>Agriculture Biologique</v>
      </c>
      <c r="F1278" s="12" t="s">
        <v>2176</v>
      </c>
      <c r="G1278" s="264">
        <f>'[5]CE 23 novembre 2022'!M28</f>
        <v>24030</v>
      </c>
      <c r="H1278" s="264">
        <f>J1278+K1278+L1278+M1278+N1278</f>
        <v>24030</v>
      </c>
      <c r="I1278" s="265">
        <f t="shared" si="20"/>
        <v>1</v>
      </c>
      <c r="J1278" s="264">
        <f>'[5]CE 23 novembre 2022'!P28</f>
        <v>20425.5</v>
      </c>
      <c r="K1278" s="264">
        <f>'[5]CE 23 novembre 2022'!S28</f>
        <v>3604.5</v>
      </c>
      <c r="L1278" s="264">
        <f>'[5]CE 23 novembre 2022'!Y28</f>
        <v>0</v>
      </c>
      <c r="M1278" s="264">
        <f>'[5]CE 23 novembre 2022'!AH28</f>
        <v>0</v>
      </c>
      <c r="N1278" s="264">
        <f>'[5]CE 23 novembre 2022'!AO28</f>
        <v>0</v>
      </c>
      <c r="O1278" s="27" t="s">
        <v>27</v>
      </c>
      <c r="P1278" s="565"/>
      <c r="Q1278" s="565"/>
      <c r="R1278" s="565"/>
      <c r="S1278" s="565"/>
      <c r="T1278" s="565"/>
      <c r="U1278" s="565"/>
      <c r="V1278" s="565"/>
      <c r="W1278" s="565"/>
      <c r="X1278" s="330"/>
      <c r="GA1278" s="204"/>
    </row>
    <row r="1279" spans="2:183" s="215" customFormat="1" ht="66.650000000000006" customHeight="1" x14ac:dyDescent="0.35">
      <c r="B1279" s="21" t="s">
        <v>351</v>
      </c>
      <c r="C1279" s="14" t="str">
        <f>'[5]AP 29 novembre 2022'!C12</f>
        <v>Modernisation des exploitations agricoles</v>
      </c>
      <c r="D1279" s="394"/>
      <c r="E1279" s="14" t="str">
        <f>'[5]AP 29 novembre 2022'!E12</f>
        <v xml:space="preserve">Sécurisation de l'exploitation et des productions </v>
      </c>
      <c r="F1279" s="12" t="s">
        <v>561</v>
      </c>
      <c r="G1279" s="365">
        <v>220686.52</v>
      </c>
      <c r="H1279" s="264">
        <f>J1279+K1279+L1279+M1279+N1279</f>
        <v>179428</v>
      </c>
      <c r="I1279" s="265">
        <f t="shared" si="20"/>
        <v>0.75</v>
      </c>
      <c r="J1279" s="264">
        <v>114385.35</v>
      </c>
      <c r="K1279" s="264">
        <v>0</v>
      </c>
      <c r="L1279" s="264">
        <v>20185.650000000001</v>
      </c>
      <c r="M1279" s="264">
        <v>0</v>
      </c>
      <c r="N1279" s="264">
        <v>44857</v>
      </c>
      <c r="O1279" s="27" t="s">
        <v>27</v>
      </c>
      <c r="P1279" s="565"/>
      <c r="Q1279" s="565"/>
      <c r="R1279" s="565"/>
      <c r="S1279" s="565"/>
      <c r="T1279" s="565"/>
      <c r="U1279" s="565"/>
      <c r="V1279" s="565"/>
      <c r="W1279" s="565"/>
      <c r="GA1279" s="204"/>
    </row>
    <row r="1280" spans="2:183" s="215" customFormat="1" ht="95.15" customHeight="1" x14ac:dyDescent="0.35">
      <c r="B1280" s="12" t="s">
        <v>2177</v>
      </c>
      <c r="C1280" s="14" t="str">
        <f>'[5]AP 29 novembre 2022'!C13</f>
        <v>Modernisation des exploitations agricoles</v>
      </c>
      <c r="D1280" s="394"/>
      <c r="E1280" s="14" t="str">
        <f>'[5]AP 29 novembre 2022'!E13</f>
        <v xml:space="preserve">AAP n°8 canne banane : Plantation de 22,80 ha de cannes à sucre (ramenés à 21,34 ha) en 2021 et travaux d’améliorations foncières </v>
      </c>
      <c r="F1280" s="12" t="s">
        <v>2178</v>
      </c>
      <c r="G1280" s="15">
        <v>171740</v>
      </c>
      <c r="H1280" s="264">
        <f>J1280+K1280+L1280+M1280+N1280</f>
        <v>131112</v>
      </c>
      <c r="I1280" s="265">
        <f t="shared" si="20"/>
        <v>0.69628866922936117</v>
      </c>
      <c r="J1280" s="264">
        <v>77598.03</v>
      </c>
      <c r="K1280" s="264">
        <v>0</v>
      </c>
      <c r="L1280" s="264">
        <v>13693.77</v>
      </c>
      <c r="M1280" s="264">
        <v>0</v>
      </c>
      <c r="N1280" s="264">
        <v>39820.199999999997</v>
      </c>
      <c r="O1280" s="27" t="s">
        <v>27</v>
      </c>
      <c r="P1280" s="565"/>
      <c r="Q1280" s="565"/>
      <c r="R1280" s="565"/>
      <c r="S1280" s="565"/>
      <c r="T1280" s="565"/>
      <c r="U1280" s="565"/>
      <c r="V1280" s="565"/>
      <c r="W1280" s="565"/>
      <c r="GA1280" s="204"/>
    </row>
    <row r="1281" spans="2:183" s="215" customFormat="1" ht="188" customHeight="1" x14ac:dyDescent="0.35">
      <c r="B1281" s="12" t="s">
        <v>1364</v>
      </c>
      <c r="C1281" s="14" t="str">
        <f>'[5]AP 29 novembre 2022'!C14</f>
        <v>Accroissement de la valeur ajoutée des produits agricoles relevant de l'annexe 1 du traité</v>
      </c>
      <c r="D1281" s="394"/>
      <c r="E1281" s="14" t="str">
        <f>'[5]AP 29 novembre 2022'!E14</f>
        <v xml:space="preserve">Amélioration de la combustion, augmentation de la capacité de fermentation </v>
      </c>
      <c r="F1281" s="12" t="s">
        <v>1368</v>
      </c>
      <c r="G1281" s="26">
        <v>838130</v>
      </c>
      <c r="H1281" s="264">
        <f>J1281+K1281+L1281+M1281+N1281</f>
        <v>836097.8</v>
      </c>
      <c r="I1281" s="265">
        <f t="shared" si="20"/>
        <v>0.45</v>
      </c>
      <c r="J1281" s="264">
        <v>176582.39999999999</v>
      </c>
      <c r="K1281" s="264">
        <v>31161.61</v>
      </c>
      <c r="L1281" s="264">
        <v>168500</v>
      </c>
      <c r="M1281" s="264">
        <v>0</v>
      </c>
      <c r="N1281" s="264">
        <v>459853.79</v>
      </c>
      <c r="O1281" s="27" t="s">
        <v>27</v>
      </c>
      <c r="P1281" s="39"/>
      <c r="Q1281" s="39"/>
      <c r="R1281" s="39"/>
      <c r="S1281" s="39"/>
      <c r="T1281" s="39"/>
      <c r="U1281" s="39"/>
      <c r="V1281" s="39"/>
      <c r="W1281" s="39"/>
      <c r="GA1281" s="204"/>
    </row>
    <row r="1282" spans="2:183" s="215" customFormat="1" ht="81.650000000000006" customHeight="1" x14ac:dyDescent="0.35">
      <c r="B1282" s="574" t="s">
        <v>2179</v>
      </c>
      <c r="C1282" s="14" t="s">
        <v>2180</v>
      </c>
      <c r="D1282" s="394"/>
      <c r="E1282" s="14" t="s">
        <v>2181</v>
      </c>
      <c r="F1282" s="12" t="s">
        <v>357</v>
      </c>
      <c r="G1282" s="264">
        <v>117467</v>
      </c>
      <c r="H1282" s="264">
        <f>J1282+K1282+L1282+M1282+N1282</f>
        <v>117467</v>
      </c>
      <c r="I1282" s="265">
        <f t="shared" si="20"/>
        <v>1</v>
      </c>
      <c r="J1282" s="264">
        <v>99846.95</v>
      </c>
      <c r="K1282" s="264">
        <v>0</v>
      </c>
      <c r="L1282" s="264">
        <v>17620.05</v>
      </c>
      <c r="M1282" s="264">
        <v>0</v>
      </c>
      <c r="N1282" s="264">
        <v>0</v>
      </c>
      <c r="O1282" s="27" t="s">
        <v>27</v>
      </c>
      <c r="P1282" s="565"/>
      <c r="Q1282" s="565"/>
      <c r="R1282" s="565"/>
      <c r="S1282" s="565"/>
      <c r="T1282" s="565"/>
      <c r="U1282" s="565"/>
      <c r="V1282" s="565"/>
      <c r="W1282" s="565"/>
      <c r="GA1282" s="204"/>
    </row>
    <row r="1283" spans="2:183" s="215" customFormat="1" ht="72" customHeight="1" x14ac:dyDescent="0.35">
      <c r="B1283" s="574" t="s">
        <v>1309</v>
      </c>
      <c r="C1283" s="14" t="s">
        <v>2180</v>
      </c>
      <c r="D1283" s="394"/>
      <c r="E1283" s="14" t="s">
        <v>2182</v>
      </c>
      <c r="F1283" s="12" t="s">
        <v>2174</v>
      </c>
      <c r="G1283" s="264">
        <v>36114.75</v>
      </c>
      <c r="H1283" s="264">
        <f>SUM(J1283+K1283+L1283+M1283+N1283)</f>
        <v>36114.769999999997</v>
      </c>
      <c r="I1283" s="265">
        <f t="shared" si="20"/>
        <v>0.85000015229226156</v>
      </c>
      <c r="J1283" s="264">
        <v>26092.92</v>
      </c>
      <c r="K1283" s="264">
        <v>0</v>
      </c>
      <c r="L1283" s="264">
        <v>4604.6400000000003</v>
      </c>
      <c r="M1283" s="264">
        <v>0</v>
      </c>
      <c r="N1283" s="264">
        <v>5417.21</v>
      </c>
      <c r="O1283" s="27" t="s">
        <v>27</v>
      </c>
      <c r="P1283" s="565"/>
      <c r="Q1283" s="565"/>
      <c r="R1283" s="565"/>
      <c r="S1283" s="565"/>
      <c r="T1283" s="565"/>
      <c r="U1283" s="565"/>
      <c r="V1283" s="565"/>
      <c r="W1283" s="565"/>
      <c r="GA1283" s="204"/>
    </row>
    <row r="1284" spans="2:183" s="215" customFormat="1" ht="93.65" customHeight="1" x14ac:dyDescent="0.35">
      <c r="B1284" s="574" t="s">
        <v>1309</v>
      </c>
      <c r="C1284" s="14" t="s">
        <v>50</v>
      </c>
      <c r="D1284" s="394"/>
      <c r="E1284" s="14" t="s">
        <v>2183</v>
      </c>
      <c r="F1284" s="12" t="s">
        <v>2184</v>
      </c>
      <c r="G1284" s="264">
        <v>263862.71999999997</v>
      </c>
      <c r="H1284" s="264">
        <f>J1284+K1284+L1284+M1284+N1284</f>
        <v>236056.72</v>
      </c>
      <c r="I1284" s="265">
        <f t="shared" si="20"/>
        <v>0.84707908336606552</v>
      </c>
      <c r="J1284" s="264">
        <v>169964.9</v>
      </c>
      <c r="K1284" s="264">
        <v>29993.81</v>
      </c>
      <c r="L1284" s="264">
        <v>0</v>
      </c>
      <c r="M1284" s="264">
        <v>0</v>
      </c>
      <c r="N1284" s="264">
        <v>36098.01</v>
      </c>
      <c r="O1284" s="27" t="s">
        <v>27</v>
      </c>
      <c r="P1284" s="565"/>
      <c r="Q1284" s="565"/>
      <c r="R1284" s="565"/>
      <c r="S1284" s="565"/>
      <c r="T1284" s="565"/>
      <c r="U1284" s="565"/>
      <c r="V1284" s="565"/>
      <c r="W1284" s="565"/>
      <c r="GA1284" s="204"/>
    </row>
    <row r="1285" spans="2:183" s="215" customFormat="1" ht="87.9" customHeight="1" x14ac:dyDescent="0.35">
      <c r="B1285" s="574" t="s">
        <v>1309</v>
      </c>
      <c r="C1285" s="14" t="s">
        <v>50</v>
      </c>
      <c r="D1285" s="394"/>
      <c r="E1285" s="14" t="s">
        <v>2185</v>
      </c>
      <c r="F1285" s="12" t="s">
        <v>2186</v>
      </c>
      <c r="G1285" s="264">
        <v>118325.54</v>
      </c>
      <c r="H1285" s="264">
        <f>J1285+K1285+L1285+M1285+N1285</f>
        <v>118325.54000000001</v>
      </c>
      <c r="I1285" s="265">
        <f t="shared" si="20"/>
        <v>0.84417286411707904</v>
      </c>
      <c r="J1285" s="264">
        <v>84904.13</v>
      </c>
      <c r="K1285" s="264">
        <v>14983.08</v>
      </c>
      <c r="L1285" s="264">
        <v>0</v>
      </c>
      <c r="M1285" s="264">
        <v>0</v>
      </c>
      <c r="N1285" s="264">
        <v>18438.330000000002</v>
      </c>
      <c r="O1285" s="27" t="s">
        <v>27</v>
      </c>
      <c r="P1285" s="565"/>
      <c r="Q1285" s="565"/>
      <c r="R1285" s="565"/>
      <c r="S1285" s="565"/>
      <c r="T1285" s="565"/>
      <c r="U1285" s="565"/>
      <c r="V1285" s="565"/>
      <c r="W1285" s="565"/>
      <c r="GA1285" s="204"/>
    </row>
    <row r="1286" spans="2:183" s="215" customFormat="1" ht="89.4" customHeight="1" x14ac:dyDescent="0.35">
      <c r="B1286" s="574" t="s">
        <v>1309</v>
      </c>
      <c r="C1286" s="14" t="s">
        <v>50</v>
      </c>
      <c r="D1286" s="394"/>
      <c r="E1286" s="14" t="s">
        <v>2187</v>
      </c>
      <c r="F1286" s="12" t="s">
        <v>2172</v>
      </c>
      <c r="G1286" s="264">
        <v>189260.77</v>
      </c>
      <c r="H1286" s="264">
        <f>J1286+K1286+L1286+M1286+N1286</f>
        <v>189260.77000000002</v>
      </c>
      <c r="I1286" s="265">
        <f t="shared" si="20"/>
        <v>0.82814124659854238</v>
      </c>
      <c r="J1286" s="264">
        <v>133224.45000000001</v>
      </c>
      <c r="K1286" s="264">
        <v>23510.2</v>
      </c>
      <c r="L1286" s="264">
        <v>0</v>
      </c>
      <c r="M1286" s="264">
        <v>0</v>
      </c>
      <c r="N1286" s="264">
        <v>32526.12</v>
      </c>
      <c r="O1286" s="27" t="s">
        <v>27</v>
      </c>
      <c r="P1286" s="565"/>
      <c r="Q1286" s="565"/>
      <c r="R1286" s="565"/>
      <c r="S1286" s="565"/>
      <c r="T1286" s="565"/>
      <c r="U1286" s="565"/>
      <c r="V1286" s="565"/>
      <c r="W1286" s="565"/>
      <c r="GA1286" s="204"/>
    </row>
    <row r="1287" spans="2:183" s="215" customFormat="1" ht="65.150000000000006" customHeight="1" x14ac:dyDescent="0.35">
      <c r="B1287" s="574" t="s">
        <v>1309</v>
      </c>
      <c r="C1287" s="14" t="s">
        <v>50</v>
      </c>
      <c r="D1287" s="394"/>
      <c r="E1287" s="14" t="s">
        <v>2188</v>
      </c>
      <c r="F1287" s="12" t="s">
        <v>2189</v>
      </c>
      <c r="G1287" s="264">
        <v>55831.9</v>
      </c>
      <c r="H1287" s="264">
        <f>J1287+K1287+L1287+M1287+N1287</f>
        <v>10540.95</v>
      </c>
      <c r="I1287" s="265">
        <f t="shared" si="20"/>
        <v>0.74999976282972591</v>
      </c>
      <c r="J1287" s="264">
        <v>6719.85</v>
      </c>
      <c r="K1287" s="264">
        <v>1185.8599999999999</v>
      </c>
      <c r="L1287" s="264">
        <v>0</v>
      </c>
      <c r="M1287" s="264">
        <v>0</v>
      </c>
      <c r="N1287" s="264">
        <v>2635.24</v>
      </c>
      <c r="O1287" s="27" t="s">
        <v>27</v>
      </c>
      <c r="P1287" s="565"/>
      <c r="Q1287" s="565"/>
      <c r="R1287" s="565"/>
      <c r="S1287" s="565"/>
      <c r="T1287" s="565"/>
      <c r="U1287" s="565"/>
      <c r="V1287" s="565"/>
      <c r="W1287" s="565"/>
      <c r="GA1287" s="204"/>
    </row>
    <row r="1288" spans="2:183" s="215" customFormat="1" ht="68.400000000000006" customHeight="1" x14ac:dyDescent="0.35">
      <c r="B1288" s="574" t="s">
        <v>1309</v>
      </c>
      <c r="C1288" s="14" t="s">
        <v>50</v>
      </c>
      <c r="D1288" s="394"/>
      <c r="E1288" s="14" t="s">
        <v>2188</v>
      </c>
      <c r="F1288" s="12" t="s">
        <v>2190</v>
      </c>
      <c r="G1288" s="264">
        <v>56331.9</v>
      </c>
      <c r="H1288" s="264">
        <f>J1288+K1288+L1288+M1288+N1288</f>
        <v>56331.899999999994</v>
      </c>
      <c r="I1288" s="265">
        <f t="shared" si="20"/>
        <v>0.75000008875965474</v>
      </c>
      <c r="J1288" s="264">
        <v>35911.589999999997</v>
      </c>
      <c r="K1288" s="264">
        <v>6337.34</v>
      </c>
      <c r="L1288" s="264">
        <v>0</v>
      </c>
      <c r="M1288" s="264">
        <v>0</v>
      </c>
      <c r="N1288" s="264">
        <v>14082.97</v>
      </c>
      <c r="O1288" s="27" t="s">
        <v>27</v>
      </c>
      <c r="P1288" s="565"/>
      <c r="Q1288" s="565"/>
      <c r="R1288" s="565"/>
      <c r="S1288" s="565"/>
      <c r="T1288" s="565"/>
      <c r="U1288" s="565"/>
      <c r="V1288" s="565"/>
      <c r="W1288" s="565"/>
      <c r="GA1288" s="204"/>
    </row>
    <row r="1289" spans="2:183" s="215" customFormat="1" ht="71.150000000000006" customHeight="1" x14ac:dyDescent="0.35">
      <c r="B1289" s="574" t="s">
        <v>1309</v>
      </c>
      <c r="C1289" s="14" t="s">
        <v>50</v>
      </c>
      <c r="D1289" s="394"/>
      <c r="E1289" s="14" t="s">
        <v>2188</v>
      </c>
      <c r="F1289" s="12" t="s">
        <v>2191</v>
      </c>
      <c r="G1289" s="264">
        <v>41395.1</v>
      </c>
      <c r="H1289" s="264">
        <f>J1289+K1289+L1289+M1289+N1289</f>
        <v>37671.449999999997</v>
      </c>
      <c r="I1289" s="265">
        <f t="shared" si="20"/>
        <v>0.75000006636325389</v>
      </c>
      <c r="J1289" s="264">
        <v>24015.55</v>
      </c>
      <c r="K1289" s="264">
        <v>4238.04</v>
      </c>
      <c r="L1289" s="264">
        <v>0</v>
      </c>
      <c r="M1289" s="264">
        <v>0</v>
      </c>
      <c r="N1289" s="264">
        <v>9417.86</v>
      </c>
      <c r="O1289" s="27" t="s">
        <v>27</v>
      </c>
      <c r="P1289" s="565"/>
      <c r="Q1289" s="565"/>
      <c r="R1289" s="565"/>
      <c r="S1289" s="565"/>
      <c r="T1289" s="565"/>
      <c r="U1289" s="565"/>
      <c r="V1289" s="565"/>
      <c r="W1289" s="565"/>
      <c r="GA1289" s="204"/>
    </row>
    <row r="1290" spans="2:183" s="215" customFormat="1" ht="68.150000000000006" customHeight="1" x14ac:dyDescent="0.35">
      <c r="B1290" s="574" t="s">
        <v>1309</v>
      </c>
      <c r="C1290" s="14" t="s">
        <v>50</v>
      </c>
      <c r="D1290" s="394"/>
      <c r="E1290" s="14" t="s">
        <v>2192</v>
      </c>
      <c r="F1290" s="12" t="s">
        <v>59</v>
      </c>
      <c r="G1290" s="264">
        <v>20105</v>
      </c>
      <c r="H1290" s="264">
        <f>J1290+K1290+L1290+M1290+N1290</f>
        <v>20105</v>
      </c>
      <c r="I1290" s="265">
        <f t="shared" si="20"/>
        <v>0.50621735886595376</v>
      </c>
      <c r="J1290" s="264">
        <v>8650.8700000000008</v>
      </c>
      <c r="K1290" s="264">
        <v>1526.63</v>
      </c>
      <c r="L1290" s="264">
        <v>0</v>
      </c>
      <c r="M1290" s="264">
        <v>0</v>
      </c>
      <c r="N1290" s="264">
        <v>9927.5</v>
      </c>
      <c r="O1290" s="27" t="s">
        <v>27</v>
      </c>
      <c r="P1290" s="565"/>
      <c r="Q1290" s="565"/>
      <c r="R1290" s="565"/>
      <c r="S1290" s="565"/>
      <c r="T1290" s="565"/>
      <c r="U1290" s="565"/>
      <c r="V1290" s="565"/>
      <c r="W1290" s="565"/>
      <c r="GA1290" s="204"/>
    </row>
    <row r="1291" spans="2:183" s="215" customFormat="1" ht="105.9" customHeight="1" x14ac:dyDescent="0.35">
      <c r="B1291" s="574" t="s">
        <v>1309</v>
      </c>
      <c r="C1291" s="14" t="s">
        <v>50</v>
      </c>
      <c r="D1291" s="394"/>
      <c r="E1291" s="14" t="s">
        <v>2193</v>
      </c>
      <c r="F1291" s="12" t="s">
        <v>522</v>
      </c>
      <c r="G1291" s="264">
        <v>48600</v>
      </c>
      <c r="H1291" s="264">
        <f>J1291+K1291+L1291+M1291+N1291</f>
        <v>45000</v>
      </c>
      <c r="I1291" s="265">
        <f t="shared" si="20"/>
        <v>0.75</v>
      </c>
      <c r="J1291" s="264">
        <v>28687.5</v>
      </c>
      <c r="K1291" s="264">
        <v>5062.5</v>
      </c>
      <c r="L1291" s="264">
        <v>0</v>
      </c>
      <c r="M1291" s="264">
        <v>0</v>
      </c>
      <c r="N1291" s="264">
        <v>11250</v>
      </c>
      <c r="O1291" s="27" t="s">
        <v>27</v>
      </c>
      <c r="P1291" s="565"/>
      <c r="Q1291" s="565"/>
      <c r="R1291" s="565"/>
      <c r="S1291" s="565"/>
      <c r="T1291" s="565"/>
      <c r="U1291" s="565"/>
      <c r="V1291" s="565"/>
      <c r="W1291" s="565"/>
      <c r="GA1291" s="204"/>
    </row>
    <row r="1292" spans="2:183" s="215" customFormat="1" ht="108.65" customHeight="1" x14ac:dyDescent="0.35">
      <c r="B1292" s="574" t="s">
        <v>1422</v>
      </c>
      <c r="C1292" s="14" t="s">
        <v>1423</v>
      </c>
      <c r="D1292" s="394"/>
      <c r="E1292" s="14" t="s">
        <v>2194</v>
      </c>
      <c r="F1292" s="12" t="s">
        <v>747</v>
      </c>
      <c r="G1292" s="264">
        <v>115151.85</v>
      </c>
      <c r="H1292" s="264">
        <f>J1292+K1292+L1292+M1292+N1292</f>
        <v>44616</v>
      </c>
      <c r="I1292" s="265">
        <f t="shared" si="20"/>
        <v>0.65</v>
      </c>
      <c r="J1292" s="264">
        <v>24650.34</v>
      </c>
      <c r="K1292" s="264">
        <v>0</v>
      </c>
      <c r="L1292" s="264">
        <v>4350.0600000000004</v>
      </c>
      <c r="M1292" s="264">
        <v>0</v>
      </c>
      <c r="N1292" s="264">
        <v>15615.6</v>
      </c>
      <c r="O1292" s="27" t="s">
        <v>27</v>
      </c>
      <c r="P1292" s="565"/>
      <c r="Q1292" s="565"/>
      <c r="R1292" s="565"/>
      <c r="S1292" s="565"/>
      <c r="T1292" s="565"/>
      <c r="U1292" s="565"/>
      <c r="V1292" s="565"/>
      <c r="W1292" s="565"/>
      <c r="GA1292" s="204"/>
    </row>
    <row r="1293" spans="2:183" s="215" customFormat="1" ht="101.15" customHeight="1" x14ac:dyDescent="0.35">
      <c r="B1293" s="574" t="s">
        <v>2195</v>
      </c>
      <c r="C1293" s="14" t="s">
        <v>2196</v>
      </c>
      <c r="D1293" s="394"/>
      <c r="E1293" s="14" t="s">
        <v>2197</v>
      </c>
      <c r="F1293" s="12" t="s">
        <v>307</v>
      </c>
      <c r="G1293" s="264">
        <v>835000</v>
      </c>
      <c r="H1293" s="264">
        <f>J1293+K1293+L1293+M1293+N1293</f>
        <v>834999.99</v>
      </c>
      <c r="I1293" s="265">
        <f t="shared" si="20"/>
        <v>1</v>
      </c>
      <c r="J1293" s="264">
        <v>709749.99</v>
      </c>
      <c r="K1293" s="264">
        <v>0</v>
      </c>
      <c r="L1293" s="264">
        <v>116900</v>
      </c>
      <c r="M1293" s="264">
        <v>8350</v>
      </c>
      <c r="N1293" s="264">
        <v>0</v>
      </c>
      <c r="O1293" s="27" t="s">
        <v>27</v>
      </c>
      <c r="P1293" s="565"/>
      <c r="Q1293" s="565"/>
      <c r="R1293" s="565"/>
      <c r="S1293" s="565"/>
      <c r="T1293" s="565"/>
      <c r="U1293" s="565"/>
      <c r="V1293" s="565"/>
      <c r="W1293" s="565"/>
      <c r="GA1293" s="204"/>
    </row>
    <row r="1294" spans="2:183" s="215" customFormat="1" ht="101.4" customHeight="1" x14ac:dyDescent="0.35">
      <c r="B1294" s="574" t="s">
        <v>2198</v>
      </c>
      <c r="C1294" s="14" t="s">
        <v>248</v>
      </c>
      <c r="D1294" s="394"/>
      <c r="E1294" s="14" t="s">
        <v>2199</v>
      </c>
      <c r="F1294" s="12" t="s">
        <v>2200</v>
      </c>
      <c r="G1294" s="264">
        <v>100236.35</v>
      </c>
      <c r="H1294" s="264">
        <f>J1294+K1294+L1294+M1294+N1294</f>
        <v>87683.280000000013</v>
      </c>
      <c r="I1294" s="265">
        <f t="shared" si="20"/>
        <v>0.89999974909697711</v>
      </c>
      <c r="J1294" s="264">
        <v>67077.69</v>
      </c>
      <c r="K1294" s="264">
        <v>11837.24</v>
      </c>
      <c r="L1294" s="264">
        <v>0</v>
      </c>
      <c r="M1294" s="264">
        <v>0</v>
      </c>
      <c r="N1294" s="264">
        <v>8768.35</v>
      </c>
      <c r="O1294" s="27" t="s">
        <v>27</v>
      </c>
      <c r="P1294" s="565"/>
      <c r="Q1294" s="565"/>
      <c r="R1294" s="565"/>
      <c r="S1294" s="565"/>
      <c r="T1294" s="565"/>
      <c r="U1294" s="565"/>
      <c r="V1294" s="565"/>
      <c r="W1294" s="565"/>
      <c r="GA1294" s="204"/>
    </row>
    <row r="1295" spans="2:183" s="215" customFormat="1" ht="84.9" customHeight="1" x14ac:dyDescent="0.35">
      <c r="B1295" s="13" t="s">
        <v>1309</v>
      </c>
      <c r="C1295" s="14" t="s">
        <v>50</v>
      </c>
      <c r="D1295" s="574"/>
      <c r="E1295" s="14" t="s">
        <v>2183</v>
      </c>
      <c r="F1295" s="577" t="s">
        <v>2184</v>
      </c>
      <c r="G1295" s="26">
        <v>263862.71999999997</v>
      </c>
      <c r="H1295" s="264">
        <f>J1295+K1295+L1295+M1295+N1295</f>
        <v>236056.72</v>
      </c>
      <c r="I1295" s="265">
        <f t="shared" si="20"/>
        <v>0.84707908336606552</v>
      </c>
      <c r="J1295" s="26">
        <v>169964.9</v>
      </c>
      <c r="K1295" s="26">
        <v>27290.75</v>
      </c>
      <c r="L1295" s="26">
        <v>2703.06</v>
      </c>
      <c r="M1295" s="26">
        <v>0</v>
      </c>
      <c r="N1295" s="32">
        <v>36098.01</v>
      </c>
      <c r="O1295" s="27" t="s">
        <v>27</v>
      </c>
      <c r="P1295" s="574"/>
      <c r="Q1295" s="574"/>
      <c r="R1295" s="574"/>
      <c r="S1295" s="574"/>
      <c r="T1295" s="574"/>
      <c r="U1295" s="574"/>
      <c r="V1295" s="574"/>
      <c r="W1295" s="574"/>
      <c r="GA1295" s="204"/>
    </row>
    <row r="1296" spans="2:183" s="215" customFormat="1" ht="107.4" customHeight="1" x14ac:dyDescent="0.35">
      <c r="B1296" s="13" t="s">
        <v>1309</v>
      </c>
      <c r="C1296" s="14" t="s">
        <v>50</v>
      </c>
      <c r="D1296" s="574"/>
      <c r="E1296" s="327" t="s">
        <v>2201</v>
      </c>
      <c r="F1296" s="577" t="s">
        <v>2202</v>
      </c>
      <c r="G1296" s="26">
        <v>164333.54</v>
      </c>
      <c r="H1296" s="264">
        <f>J1296+K1296+L1296+M1296+N1296</f>
        <v>157932.34</v>
      </c>
      <c r="I1296" s="265">
        <f t="shared" si="20"/>
        <v>0.74619903687870393</v>
      </c>
      <c r="J1296" s="26">
        <v>102212.63</v>
      </c>
      <c r="K1296" s="26">
        <v>0</v>
      </c>
      <c r="L1296" s="26">
        <v>15636.33</v>
      </c>
      <c r="M1296" s="26">
        <v>0</v>
      </c>
      <c r="N1296" s="26">
        <v>40083.379999999997</v>
      </c>
      <c r="O1296" s="27" t="s">
        <v>27</v>
      </c>
      <c r="P1296" s="574"/>
      <c r="Q1296" s="574"/>
      <c r="R1296" s="574"/>
      <c r="S1296" s="574"/>
      <c r="T1296" s="574"/>
      <c r="U1296" s="574"/>
      <c r="V1296" s="574"/>
      <c r="W1296" s="574"/>
      <c r="GA1296" s="204"/>
    </row>
    <row r="1297" spans="2:183" s="215" customFormat="1" ht="111" customHeight="1" x14ac:dyDescent="0.35">
      <c r="B1297" s="25" t="s">
        <v>2203</v>
      </c>
      <c r="C1297" s="14" t="s">
        <v>72</v>
      </c>
      <c r="D1297" s="574"/>
      <c r="E1297" s="327" t="s">
        <v>2204</v>
      </c>
      <c r="F1297" s="577" t="s">
        <v>317</v>
      </c>
      <c r="G1297" s="26">
        <v>807936.89</v>
      </c>
      <c r="H1297" s="264">
        <f>J1297+K1297+L1297+M1297+N1297</f>
        <v>680853.55</v>
      </c>
      <c r="I1297" s="265">
        <f t="shared" si="20"/>
        <v>0.6</v>
      </c>
      <c r="J1297" s="26">
        <v>408512.13</v>
      </c>
      <c r="K1297" s="26">
        <v>0</v>
      </c>
      <c r="L1297" s="26">
        <v>0</v>
      </c>
      <c r="M1297" s="26">
        <v>0</v>
      </c>
      <c r="N1297" s="32">
        <v>272341.42</v>
      </c>
      <c r="O1297" s="27" t="s">
        <v>27</v>
      </c>
      <c r="P1297" s="574"/>
      <c r="Q1297" s="574"/>
      <c r="R1297" s="574"/>
      <c r="S1297" s="574"/>
      <c r="T1297" s="574"/>
      <c r="U1297" s="574"/>
      <c r="V1297" s="574"/>
      <c r="W1297" s="574"/>
      <c r="GA1297" s="204"/>
    </row>
    <row r="1298" spans="2:183" s="215" customFormat="1" ht="86.4" customHeight="1" x14ac:dyDescent="0.35">
      <c r="B1298" s="13" t="s">
        <v>2195</v>
      </c>
      <c r="C1298" s="14" t="s">
        <v>2196</v>
      </c>
      <c r="D1298" s="574"/>
      <c r="E1298" s="604" t="s">
        <v>2197</v>
      </c>
      <c r="F1298" s="577" t="s">
        <v>307</v>
      </c>
      <c r="G1298" s="26">
        <v>835000</v>
      </c>
      <c r="H1298" s="264">
        <f>J1298+K1298+L1298+M1298+N1298</f>
        <v>834999.99</v>
      </c>
      <c r="I1298" s="265">
        <f t="shared" si="20"/>
        <v>1</v>
      </c>
      <c r="J1298" s="26">
        <v>709749.99</v>
      </c>
      <c r="K1298" s="26">
        <v>0</v>
      </c>
      <c r="L1298" s="26">
        <v>116900</v>
      </c>
      <c r="M1298" s="26">
        <v>8350</v>
      </c>
      <c r="N1298" s="32">
        <v>0</v>
      </c>
      <c r="O1298" s="27" t="s">
        <v>27</v>
      </c>
      <c r="P1298" s="574"/>
      <c r="Q1298" s="574"/>
      <c r="R1298" s="574"/>
      <c r="S1298" s="574"/>
      <c r="T1298" s="574"/>
      <c r="U1298" s="574"/>
      <c r="V1298" s="574"/>
      <c r="W1298" s="574"/>
      <c r="GA1298" s="204"/>
    </row>
    <row r="1299" spans="2:183" s="215" customFormat="1" ht="141.65" customHeight="1" x14ac:dyDescent="0.35">
      <c r="B1299" s="13" t="s">
        <v>2195</v>
      </c>
      <c r="C1299" s="14" t="s">
        <v>2196</v>
      </c>
      <c r="D1299" s="574"/>
      <c r="E1299" s="605" t="s">
        <v>2205</v>
      </c>
      <c r="F1299" s="577" t="s">
        <v>307</v>
      </c>
      <c r="G1299" s="26">
        <v>1300000</v>
      </c>
      <c r="H1299" s="264">
        <f>J1299+K1299+L1299+M1299+N1299</f>
        <v>1300000</v>
      </c>
      <c r="I1299" s="265">
        <f t="shared" si="20"/>
        <v>1</v>
      </c>
      <c r="J1299" s="26">
        <v>1105000</v>
      </c>
      <c r="K1299" s="26">
        <v>0</v>
      </c>
      <c r="L1299" s="26">
        <v>97500</v>
      </c>
      <c r="M1299" s="26">
        <v>97500</v>
      </c>
      <c r="N1299" s="32">
        <v>0</v>
      </c>
      <c r="O1299" s="27" t="s">
        <v>27</v>
      </c>
      <c r="P1299" s="574"/>
      <c r="Q1299" s="574"/>
      <c r="R1299" s="574"/>
      <c r="S1299" s="574"/>
      <c r="T1299" s="574"/>
      <c r="U1299" s="574"/>
      <c r="V1299" s="574"/>
      <c r="W1299" s="574"/>
      <c r="GA1299" s="204"/>
    </row>
    <row r="1300" spans="2:183" s="215" customFormat="1" ht="63.65" customHeight="1" x14ac:dyDescent="0.35">
      <c r="B1300" s="13">
        <v>10</v>
      </c>
      <c r="C1300" s="576" t="s">
        <v>1924</v>
      </c>
      <c r="D1300" s="574"/>
      <c r="E1300" s="576" t="s">
        <v>2206</v>
      </c>
      <c r="F1300" s="577" t="s">
        <v>2207</v>
      </c>
      <c r="G1300" s="26">
        <v>1632792.21</v>
      </c>
      <c r="H1300" s="264">
        <f>J1300+K1300+L1300+M1300+N1300</f>
        <v>1632792.21</v>
      </c>
      <c r="I1300" s="265">
        <f t="shared" si="20"/>
        <v>1</v>
      </c>
      <c r="J1300" s="26">
        <v>1376054.41</v>
      </c>
      <c r="K1300" s="26">
        <v>0</v>
      </c>
      <c r="L1300" s="26">
        <v>256737.8</v>
      </c>
      <c r="M1300" s="264">
        <v>0</v>
      </c>
      <c r="N1300" s="264">
        <v>0</v>
      </c>
      <c r="O1300" s="27" t="s">
        <v>27</v>
      </c>
      <c r="P1300" s="574"/>
      <c r="Q1300" s="574"/>
      <c r="R1300" s="574"/>
      <c r="S1300" s="574"/>
      <c r="T1300" s="574"/>
      <c r="U1300" s="574"/>
      <c r="V1300" s="574"/>
      <c r="W1300" s="574"/>
      <c r="GA1300" s="204"/>
    </row>
    <row r="1301" spans="2:183" s="215" customFormat="1" ht="68.400000000000006" customHeight="1" x14ac:dyDescent="0.35">
      <c r="B1301" s="13">
        <v>11</v>
      </c>
      <c r="C1301" s="576" t="s">
        <v>2141</v>
      </c>
      <c r="D1301" s="574"/>
      <c r="E1301" s="576" t="s">
        <v>2208</v>
      </c>
      <c r="F1301" s="577" t="s">
        <v>2209</v>
      </c>
      <c r="G1301" s="26">
        <v>253451.66</v>
      </c>
      <c r="H1301" s="264">
        <f>J1301+K1301+L1301+M1301+N1301</f>
        <v>253451.56</v>
      </c>
      <c r="I1301" s="265">
        <f t="shared" si="20"/>
        <v>1</v>
      </c>
      <c r="J1301" s="26">
        <v>210201.74</v>
      </c>
      <c r="K1301" s="26">
        <v>43249.82</v>
      </c>
      <c r="L1301" s="26">
        <v>0</v>
      </c>
      <c r="M1301" s="264">
        <v>0</v>
      </c>
      <c r="N1301" s="264">
        <v>0</v>
      </c>
      <c r="O1301" s="27" t="s">
        <v>27</v>
      </c>
      <c r="P1301" s="574"/>
      <c r="Q1301" s="574"/>
      <c r="R1301" s="574"/>
      <c r="S1301" s="574"/>
      <c r="T1301" s="574"/>
      <c r="U1301" s="574"/>
      <c r="V1301" s="574"/>
      <c r="W1301" s="574"/>
      <c r="GA1301" s="204"/>
    </row>
    <row r="1302" spans="2:183" s="215" customFormat="1" ht="83.15" customHeight="1" x14ac:dyDescent="0.35">
      <c r="B1302" s="574" t="s">
        <v>1309</v>
      </c>
      <c r="C1302" s="14" t="s">
        <v>50</v>
      </c>
      <c r="D1302" s="394"/>
      <c r="E1302" s="14" t="s">
        <v>2210</v>
      </c>
      <c r="F1302" s="12" t="s">
        <v>2211</v>
      </c>
      <c r="G1302" s="264">
        <v>163689.69</v>
      </c>
      <c r="H1302" s="264">
        <f>J1302+K1302+L1302+M1302+N1302</f>
        <v>163293.26999999999</v>
      </c>
      <c r="I1302" s="265">
        <f t="shared" si="20"/>
        <v>0.85000000306197565</v>
      </c>
      <c r="J1302" s="264">
        <v>117979.38</v>
      </c>
      <c r="K1302" s="264">
        <v>20819.900000000001</v>
      </c>
      <c r="L1302" s="264">
        <v>0</v>
      </c>
      <c r="M1302" s="264">
        <v>0</v>
      </c>
      <c r="N1302" s="264">
        <v>24493.99</v>
      </c>
      <c r="O1302" s="27" t="s">
        <v>27</v>
      </c>
      <c r="P1302" s="565"/>
      <c r="Q1302" s="565"/>
      <c r="R1302" s="565"/>
      <c r="S1302" s="565"/>
      <c r="T1302" s="565"/>
      <c r="U1302" s="565"/>
      <c r="V1302" s="565"/>
      <c r="W1302" s="565"/>
      <c r="GA1302" s="204"/>
    </row>
    <row r="1303" spans="2:183" s="215" customFormat="1" ht="72" customHeight="1" x14ac:dyDescent="0.35">
      <c r="B1303" s="574" t="s">
        <v>1309</v>
      </c>
      <c r="C1303" s="14" t="s">
        <v>50</v>
      </c>
      <c r="D1303" s="394"/>
      <c r="E1303" s="14" t="s">
        <v>2212</v>
      </c>
      <c r="F1303" s="13" t="s">
        <v>808</v>
      </c>
      <c r="G1303" s="264">
        <v>85090</v>
      </c>
      <c r="H1303" s="264">
        <f>J1303+K1303+L1303+M1303+N1303</f>
        <v>85090</v>
      </c>
      <c r="I1303" s="265">
        <f t="shared" si="20"/>
        <v>0.75</v>
      </c>
      <c r="J1303" s="264">
        <v>54244.87</v>
      </c>
      <c r="K1303" s="264">
        <v>9572.6299999999992</v>
      </c>
      <c r="L1303" s="264">
        <v>0</v>
      </c>
      <c r="M1303" s="264">
        <v>0</v>
      </c>
      <c r="N1303" s="264">
        <v>21272.5</v>
      </c>
      <c r="O1303" s="27" t="s">
        <v>27</v>
      </c>
      <c r="P1303" s="565"/>
      <c r="Q1303" s="565"/>
      <c r="R1303" s="565"/>
      <c r="S1303" s="565"/>
      <c r="T1303" s="565"/>
      <c r="U1303" s="565"/>
      <c r="V1303" s="565"/>
      <c r="W1303" s="565"/>
      <c r="GA1303" s="204"/>
    </row>
    <row r="1304" spans="2:183" s="215" customFormat="1" ht="93" customHeight="1" x14ac:dyDescent="0.35">
      <c r="B1304" s="574" t="s">
        <v>2179</v>
      </c>
      <c r="C1304" s="14" t="s">
        <v>2213</v>
      </c>
      <c r="D1304" s="394"/>
      <c r="E1304" s="14" t="s">
        <v>2214</v>
      </c>
      <c r="F1304" s="13" t="s">
        <v>363</v>
      </c>
      <c r="G1304" s="264">
        <v>138548</v>
      </c>
      <c r="H1304" s="264">
        <f>J1304+K1304+L1304+M1304+N1304</f>
        <v>133878</v>
      </c>
      <c r="I1304" s="265">
        <f t="shared" si="20"/>
        <v>1</v>
      </c>
      <c r="J1304" s="264">
        <v>113796.3</v>
      </c>
      <c r="K1304" s="264">
        <v>20081.7</v>
      </c>
      <c r="L1304" s="264">
        <v>0</v>
      </c>
      <c r="M1304" s="264">
        <v>0</v>
      </c>
      <c r="N1304" s="264">
        <v>0</v>
      </c>
      <c r="O1304" s="27" t="s">
        <v>27</v>
      </c>
      <c r="P1304" s="565"/>
      <c r="Q1304" s="565"/>
      <c r="R1304" s="565"/>
      <c r="S1304" s="565"/>
      <c r="T1304" s="565"/>
      <c r="U1304" s="565"/>
      <c r="V1304" s="565"/>
      <c r="W1304" s="565"/>
      <c r="GA1304" s="204"/>
    </row>
    <row r="1305" spans="2:183" s="215" customFormat="1" ht="81" customHeight="1" x14ac:dyDescent="0.35">
      <c r="B1305" s="574" t="s">
        <v>176</v>
      </c>
      <c r="C1305" s="14" t="s">
        <v>248</v>
      </c>
      <c r="D1305" s="394"/>
      <c r="E1305" s="14" t="s">
        <v>2215</v>
      </c>
      <c r="F1305" s="13" t="s">
        <v>2216</v>
      </c>
      <c r="G1305" s="264">
        <v>25000</v>
      </c>
      <c r="H1305" s="264">
        <f>J1305+K1305+L1305+M1305+N1305</f>
        <v>25000</v>
      </c>
      <c r="I1305" s="265">
        <f t="shared" si="20"/>
        <v>1</v>
      </c>
      <c r="J1305" s="264">
        <v>21250</v>
      </c>
      <c r="K1305" s="264">
        <v>3750</v>
      </c>
      <c r="L1305" s="264">
        <v>0</v>
      </c>
      <c r="M1305" s="264">
        <v>0</v>
      </c>
      <c r="N1305" s="264">
        <v>0</v>
      </c>
      <c r="O1305" s="27" t="s">
        <v>27</v>
      </c>
      <c r="P1305" s="565"/>
      <c r="Q1305" s="565"/>
      <c r="R1305" s="565"/>
      <c r="S1305" s="565"/>
      <c r="T1305" s="565"/>
      <c r="U1305" s="565"/>
      <c r="V1305" s="565"/>
      <c r="W1305" s="565"/>
      <c r="GA1305" s="204"/>
    </row>
    <row r="1306" spans="2:183" s="215" customFormat="1" ht="93.9" customHeight="1" x14ac:dyDescent="0.35">
      <c r="B1306" s="574" t="s">
        <v>2217</v>
      </c>
      <c r="C1306" s="14" t="s">
        <v>2218</v>
      </c>
      <c r="D1306" s="394"/>
      <c r="E1306" s="14" t="s">
        <v>2219</v>
      </c>
      <c r="F1306" s="13" t="s">
        <v>2220</v>
      </c>
      <c r="G1306" s="264">
        <v>16729.599999999999</v>
      </c>
      <c r="H1306" s="264">
        <f>J1306+K1306+L1306+M1306+N1306</f>
        <v>16729.599999999999</v>
      </c>
      <c r="I1306" s="265">
        <f t="shared" si="20"/>
        <v>0.5</v>
      </c>
      <c r="J1306" s="264">
        <v>7110.08</v>
      </c>
      <c r="K1306" s="264">
        <v>1254.72</v>
      </c>
      <c r="L1306" s="264">
        <v>0</v>
      </c>
      <c r="M1306" s="264">
        <v>0</v>
      </c>
      <c r="N1306" s="264">
        <v>8364.7999999999993</v>
      </c>
      <c r="O1306" s="27" t="s">
        <v>27</v>
      </c>
      <c r="P1306" s="565"/>
      <c r="Q1306" s="565"/>
      <c r="R1306" s="565"/>
      <c r="S1306" s="565"/>
      <c r="T1306" s="565"/>
      <c r="U1306" s="565"/>
      <c r="V1306" s="565"/>
      <c r="W1306" s="565"/>
      <c r="GA1306" s="204"/>
    </row>
    <row r="1307" spans="2:183" s="215" customFormat="1" ht="86.4" customHeight="1" x14ac:dyDescent="0.35">
      <c r="B1307" s="574" t="s">
        <v>2217</v>
      </c>
      <c r="C1307" s="14" t="s">
        <v>2218</v>
      </c>
      <c r="D1307" s="394"/>
      <c r="E1307" s="14" t="s">
        <v>2221</v>
      </c>
      <c r="F1307" s="13" t="s">
        <v>766</v>
      </c>
      <c r="G1307" s="264">
        <v>7735.4499999999989</v>
      </c>
      <c r="H1307" s="264">
        <f>J1307+K1307+L1307+M1307+N1307</f>
        <v>7735.4499999999989</v>
      </c>
      <c r="I1307" s="265">
        <f t="shared" si="20"/>
        <v>0.56625277133198459</v>
      </c>
      <c r="J1307" s="264">
        <v>3723.18</v>
      </c>
      <c r="K1307" s="264">
        <v>657.04</v>
      </c>
      <c r="L1307" s="264">
        <v>0</v>
      </c>
      <c r="M1307" s="264">
        <v>0</v>
      </c>
      <c r="N1307" s="264">
        <v>3355.23</v>
      </c>
      <c r="O1307" s="27" t="s">
        <v>27</v>
      </c>
      <c r="P1307" s="565"/>
      <c r="Q1307" s="565"/>
      <c r="R1307" s="565"/>
      <c r="S1307" s="565"/>
      <c r="T1307" s="565"/>
      <c r="U1307" s="565"/>
      <c r="V1307" s="565"/>
      <c r="W1307" s="565"/>
      <c r="GA1307" s="204"/>
    </row>
    <row r="1308" spans="2:183" s="215" customFormat="1" ht="81.900000000000006" customHeight="1" x14ac:dyDescent="0.35">
      <c r="B1308" s="574" t="s">
        <v>2217</v>
      </c>
      <c r="C1308" s="14" t="s">
        <v>2218</v>
      </c>
      <c r="D1308" s="394"/>
      <c r="E1308" s="14" t="s">
        <v>2222</v>
      </c>
      <c r="F1308" s="13" t="s">
        <v>973</v>
      </c>
      <c r="G1308" s="264">
        <v>21238.75</v>
      </c>
      <c r="H1308" s="264">
        <f>J1308+K1308+L1308+M1308+N1308</f>
        <v>21238.75</v>
      </c>
      <c r="I1308" s="265">
        <f t="shared" si="20"/>
        <v>0.49999976458124884</v>
      </c>
      <c r="J1308" s="264">
        <v>9026.4599999999991</v>
      </c>
      <c r="K1308" s="264">
        <v>1592.91</v>
      </c>
      <c r="L1308" s="264">
        <v>0</v>
      </c>
      <c r="M1308" s="264">
        <v>0</v>
      </c>
      <c r="N1308" s="264">
        <v>10619.38</v>
      </c>
      <c r="O1308" s="27" t="s">
        <v>27</v>
      </c>
      <c r="P1308" s="565"/>
      <c r="Q1308" s="565"/>
      <c r="R1308" s="565"/>
      <c r="S1308" s="565"/>
      <c r="T1308" s="565"/>
      <c r="U1308" s="565"/>
      <c r="V1308" s="565"/>
      <c r="W1308" s="565"/>
      <c r="GA1308" s="204"/>
    </row>
    <row r="1309" spans="2:183" s="215" customFormat="1" ht="50.15" customHeight="1" x14ac:dyDescent="0.35">
      <c r="B1309" s="574">
        <v>10</v>
      </c>
      <c r="C1309" s="14" t="s">
        <v>2223</v>
      </c>
      <c r="D1309" s="394"/>
      <c r="E1309" s="14" t="s">
        <v>2224</v>
      </c>
      <c r="F1309" s="21" t="s">
        <v>2225</v>
      </c>
      <c r="G1309" s="264">
        <v>211791.49</v>
      </c>
      <c r="H1309" s="264">
        <f>J1309+K1309+L1309+M1309+N1309</f>
        <v>222410.87000000002</v>
      </c>
      <c r="I1309" s="265">
        <f t="shared" si="20"/>
        <v>0.95225332287041542</v>
      </c>
      <c r="J1309" s="264">
        <v>180022.73</v>
      </c>
      <c r="K1309" s="264">
        <v>31768.76</v>
      </c>
      <c r="L1309" s="264">
        <v>0</v>
      </c>
      <c r="M1309" s="264">
        <v>0</v>
      </c>
      <c r="N1309" s="264">
        <v>10619.38</v>
      </c>
      <c r="O1309" s="27" t="s">
        <v>27</v>
      </c>
      <c r="P1309" s="565"/>
      <c r="Q1309" s="565"/>
      <c r="R1309" s="565"/>
      <c r="S1309" s="565"/>
      <c r="T1309" s="565"/>
      <c r="U1309" s="565"/>
      <c r="V1309" s="565"/>
      <c r="W1309" s="565"/>
      <c r="GA1309" s="204"/>
    </row>
    <row r="1310" spans="2:183" s="215" customFormat="1" ht="65.150000000000006" customHeight="1" x14ac:dyDescent="0.35">
      <c r="B1310" s="574">
        <v>11</v>
      </c>
      <c r="C1310" s="14" t="s">
        <v>30</v>
      </c>
      <c r="D1310" s="394"/>
      <c r="E1310" s="14" t="s">
        <v>2226</v>
      </c>
      <c r="F1310" s="21" t="s">
        <v>2227</v>
      </c>
      <c r="G1310" s="264">
        <v>11348.04</v>
      </c>
      <c r="H1310" s="264">
        <f>J1310+K1310+L1310+M1310+N1310</f>
        <v>21967.42</v>
      </c>
      <c r="I1310" s="265">
        <f t="shared" si="20"/>
        <v>0.51658501544560087</v>
      </c>
      <c r="J1310" s="264">
        <v>9645.83</v>
      </c>
      <c r="K1310" s="264">
        <v>1702.21</v>
      </c>
      <c r="L1310" s="264">
        <v>0</v>
      </c>
      <c r="M1310" s="264">
        <v>0</v>
      </c>
      <c r="N1310" s="264">
        <v>10619.38</v>
      </c>
      <c r="O1310" s="27" t="s">
        <v>27</v>
      </c>
      <c r="P1310" s="565"/>
      <c r="Q1310" s="565"/>
      <c r="R1310" s="565"/>
      <c r="S1310" s="565"/>
      <c r="T1310" s="565"/>
      <c r="U1310" s="565"/>
      <c r="V1310" s="565"/>
      <c r="W1310" s="565"/>
      <c r="GA1310" s="204"/>
    </row>
    <row r="1311" spans="2:183" s="215" customFormat="1" ht="60.65" customHeight="1" x14ac:dyDescent="0.35">
      <c r="B1311" s="12" t="s">
        <v>176</v>
      </c>
      <c r="C1311" s="14" t="s">
        <v>248</v>
      </c>
      <c r="D1311" s="394"/>
      <c r="E1311" s="14" t="s">
        <v>2228</v>
      </c>
      <c r="F1311" s="13" t="s">
        <v>2229</v>
      </c>
      <c r="G1311" s="264">
        <v>199016.95</v>
      </c>
      <c r="H1311" s="264">
        <f>J1311+K1311+L1311+M1311+N1311</f>
        <v>199016.95</v>
      </c>
      <c r="I1311" s="265">
        <f t="shared" si="20"/>
        <v>0.64999991206779117</v>
      </c>
      <c r="J1311" s="264">
        <v>109956.85</v>
      </c>
      <c r="K1311" s="264">
        <v>19404.150000000001</v>
      </c>
      <c r="L1311" s="264">
        <v>0</v>
      </c>
      <c r="M1311" s="264">
        <v>0</v>
      </c>
      <c r="N1311" s="264">
        <v>69655.95</v>
      </c>
      <c r="O1311" s="27" t="s">
        <v>27</v>
      </c>
      <c r="P1311" s="565"/>
      <c r="Q1311" s="565"/>
      <c r="R1311" s="565"/>
      <c r="S1311" s="565"/>
      <c r="T1311" s="565"/>
      <c r="U1311" s="565"/>
      <c r="V1311" s="565"/>
      <c r="W1311" s="565"/>
      <c r="GA1311" s="204"/>
    </row>
    <row r="1312" spans="2:183" s="215" customFormat="1" ht="60.9" customHeight="1" x14ac:dyDescent="0.35">
      <c r="B1312" s="12" t="s">
        <v>176</v>
      </c>
      <c r="C1312" s="14" t="s">
        <v>248</v>
      </c>
      <c r="D1312" s="394"/>
      <c r="E1312" s="14" t="s">
        <v>2230</v>
      </c>
      <c r="F1312" s="13" t="s">
        <v>2216</v>
      </c>
      <c r="G1312" s="264">
        <v>159015.35999999999</v>
      </c>
      <c r="H1312" s="264">
        <f>J1312+K1312+L1312+M1312+N1312</f>
        <v>157527.87</v>
      </c>
      <c r="I1312" s="265">
        <f t="shared" si="20"/>
        <v>0.74999973020647082</v>
      </c>
      <c r="J1312" s="264">
        <v>100423.98</v>
      </c>
      <c r="K1312" s="264">
        <v>17721.88</v>
      </c>
      <c r="L1312" s="264">
        <v>0</v>
      </c>
      <c r="M1312" s="264">
        <v>0</v>
      </c>
      <c r="N1312" s="264">
        <v>39382.01</v>
      </c>
      <c r="O1312" s="27" t="s">
        <v>27</v>
      </c>
      <c r="P1312" s="565"/>
      <c r="Q1312" s="565"/>
      <c r="R1312" s="565"/>
      <c r="S1312" s="565"/>
      <c r="T1312" s="565"/>
      <c r="U1312" s="565"/>
      <c r="V1312" s="565"/>
      <c r="W1312" s="565"/>
      <c r="GA1312" s="204"/>
    </row>
    <row r="1313" spans="2:183" s="215" customFormat="1" ht="68.400000000000006" customHeight="1" x14ac:dyDescent="0.35">
      <c r="B1313" s="13" t="s">
        <v>2043</v>
      </c>
      <c r="C1313" s="14" t="s">
        <v>50</v>
      </c>
      <c r="D1313" s="394"/>
      <c r="E1313" s="14" t="s">
        <v>2231</v>
      </c>
      <c r="F1313" s="21" t="s">
        <v>2167</v>
      </c>
      <c r="G1313" s="15">
        <v>14484.9</v>
      </c>
      <c r="H1313" s="264">
        <f>J1313+K1313+L1313+M1313+N1313</f>
        <v>14484.9</v>
      </c>
      <c r="I1313" s="265">
        <f t="shared" si="20"/>
        <v>0.50862967642165291</v>
      </c>
      <c r="J1313" s="15">
        <v>6262.33</v>
      </c>
      <c r="K1313" s="15">
        <v>1105.1199999999999</v>
      </c>
      <c r="L1313" s="264">
        <v>0</v>
      </c>
      <c r="M1313" s="264">
        <v>0</v>
      </c>
      <c r="N1313" s="264">
        <v>7117.45</v>
      </c>
      <c r="O1313" s="27" t="s">
        <v>27</v>
      </c>
      <c r="P1313" s="565"/>
      <c r="Q1313" s="565"/>
      <c r="R1313" s="565"/>
      <c r="S1313" s="565"/>
      <c r="T1313" s="565"/>
      <c r="U1313" s="565"/>
      <c r="V1313" s="565"/>
      <c r="W1313" s="565"/>
      <c r="GA1313" s="204"/>
    </row>
    <row r="1314" spans="2:183" s="215" customFormat="1" ht="61.5" customHeight="1" x14ac:dyDescent="0.35">
      <c r="B1314" s="13" t="s">
        <v>2043</v>
      </c>
      <c r="C1314" s="14" t="s">
        <v>50</v>
      </c>
      <c r="D1314" s="394"/>
      <c r="E1314" s="14" t="s">
        <v>2232</v>
      </c>
      <c r="F1314" s="21" t="s">
        <v>2233</v>
      </c>
      <c r="G1314" s="15">
        <v>38388</v>
      </c>
      <c r="H1314" s="264">
        <f>J1314+K1314+L1314+M1314+N1314</f>
        <v>9881.9</v>
      </c>
      <c r="I1314" s="265">
        <f t="shared" si="20"/>
        <v>0.74999949402442856</v>
      </c>
      <c r="J1314" s="15">
        <v>6299.7</v>
      </c>
      <c r="K1314" s="15">
        <v>1111.72</v>
      </c>
      <c r="L1314" s="264">
        <v>0</v>
      </c>
      <c r="M1314" s="264">
        <v>0</v>
      </c>
      <c r="N1314" s="264">
        <v>2470.48</v>
      </c>
      <c r="O1314" s="27" t="s">
        <v>27</v>
      </c>
      <c r="P1314" s="565"/>
      <c r="Q1314" s="565"/>
      <c r="R1314" s="565"/>
      <c r="S1314" s="565"/>
      <c r="T1314" s="565"/>
      <c r="U1314" s="565"/>
      <c r="V1314" s="565"/>
      <c r="W1314" s="565"/>
      <c r="GA1314" s="204"/>
    </row>
    <row r="1315" spans="2:183" s="215" customFormat="1" ht="90" customHeight="1" x14ac:dyDescent="0.35">
      <c r="B1315" s="13" t="s">
        <v>2043</v>
      </c>
      <c r="C1315" s="14" t="s">
        <v>50</v>
      </c>
      <c r="D1315" s="394"/>
      <c r="E1315" s="14" t="s">
        <v>2234</v>
      </c>
      <c r="F1315" s="21" t="s">
        <v>2158</v>
      </c>
      <c r="G1315" s="15">
        <v>67445</v>
      </c>
      <c r="H1315" s="264">
        <f>J1315+K1315+L1315+M1315+N1315</f>
        <v>43500</v>
      </c>
      <c r="I1315" s="265">
        <f t="shared" si="20"/>
        <v>0.75</v>
      </c>
      <c r="J1315" s="15">
        <v>27731.25</v>
      </c>
      <c r="K1315" s="15">
        <v>4893.75</v>
      </c>
      <c r="L1315" s="264">
        <v>0</v>
      </c>
      <c r="M1315" s="264">
        <v>0</v>
      </c>
      <c r="N1315" s="264">
        <v>10875</v>
      </c>
      <c r="O1315" s="27" t="s">
        <v>27</v>
      </c>
      <c r="P1315" s="565"/>
      <c r="Q1315" s="565"/>
      <c r="R1315" s="565"/>
      <c r="S1315" s="565"/>
      <c r="T1315" s="565"/>
      <c r="U1315" s="565"/>
      <c r="V1315" s="565"/>
      <c r="W1315" s="565"/>
      <c r="GA1315" s="204"/>
    </row>
    <row r="1316" spans="2:183" s="215" customFormat="1" ht="81.650000000000006" customHeight="1" x14ac:dyDescent="0.35">
      <c r="B1316" s="13" t="s">
        <v>2043</v>
      </c>
      <c r="C1316" s="14" t="s">
        <v>50</v>
      </c>
      <c r="D1316" s="394"/>
      <c r="E1316" s="14" t="s">
        <v>2235</v>
      </c>
      <c r="F1316" s="21" t="s">
        <v>834</v>
      </c>
      <c r="G1316" s="15">
        <v>37693</v>
      </c>
      <c r="H1316" s="264">
        <f>J1316+K1316+L1316+M1316+N1316</f>
        <v>35296</v>
      </c>
      <c r="I1316" s="265">
        <f t="shared" si="20"/>
        <v>0.75</v>
      </c>
      <c r="J1316" s="15">
        <v>22501.200000000001</v>
      </c>
      <c r="K1316" s="15">
        <v>3970.8</v>
      </c>
      <c r="L1316" s="264">
        <v>0</v>
      </c>
      <c r="M1316" s="264">
        <v>0</v>
      </c>
      <c r="N1316" s="264">
        <v>8824</v>
      </c>
      <c r="O1316" s="27" t="s">
        <v>27</v>
      </c>
      <c r="P1316" s="565"/>
      <c r="Q1316" s="565"/>
      <c r="R1316" s="565"/>
      <c r="S1316" s="565"/>
      <c r="T1316" s="565"/>
      <c r="U1316" s="565"/>
      <c r="V1316" s="565"/>
      <c r="W1316" s="565"/>
      <c r="GA1316" s="204"/>
    </row>
    <row r="1317" spans="2:183" s="215" customFormat="1" ht="66" customHeight="1" x14ac:dyDescent="0.35">
      <c r="B1317" s="12" t="s">
        <v>2236</v>
      </c>
      <c r="C1317" s="14" t="s">
        <v>2218</v>
      </c>
      <c r="D1317" s="394"/>
      <c r="E1317" s="339" t="s">
        <v>2237</v>
      </c>
      <c r="F1317" s="21" t="s">
        <v>2238</v>
      </c>
      <c r="G1317" s="26">
        <v>50800</v>
      </c>
      <c r="H1317" s="264">
        <f>J1317+K1317+L1317+M1317+N1317</f>
        <v>45800</v>
      </c>
      <c r="I1317" s="265">
        <f t="shared" si="20"/>
        <v>0.75</v>
      </c>
      <c r="J1317" s="26">
        <v>29197.5</v>
      </c>
      <c r="K1317" s="26">
        <v>5152.5</v>
      </c>
      <c r="L1317" s="264">
        <v>0</v>
      </c>
      <c r="M1317" s="264">
        <v>0</v>
      </c>
      <c r="N1317" s="264">
        <v>11450</v>
      </c>
      <c r="O1317" s="27" t="s">
        <v>27</v>
      </c>
      <c r="P1317" s="565"/>
      <c r="Q1317" s="565"/>
      <c r="R1317" s="565"/>
      <c r="S1317" s="565"/>
      <c r="T1317" s="565"/>
      <c r="U1317" s="565"/>
      <c r="V1317" s="565"/>
      <c r="W1317" s="565"/>
      <c r="GA1317" s="204"/>
    </row>
    <row r="1318" spans="2:183" s="215" customFormat="1" ht="50.15" customHeight="1" x14ac:dyDescent="0.35">
      <c r="B1318" s="13" t="s">
        <v>351</v>
      </c>
      <c r="C1318" s="14" t="s">
        <v>50</v>
      </c>
      <c r="D1318" s="394"/>
      <c r="E1318" s="14" t="s">
        <v>2239</v>
      </c>
      <c r="F1318" s="21" t="s">
        <v>2240</v>
      </c>
      <c r="G1318" s="15">
        <v>46097</v>
      </c>
      <c r="H1318" s="264">
        <f>J1318+K1318+L1318+M1318+N1318</f>
        <v>46097</v>
      </c>
      <c r="I1318" s="265">
        <f t="shared" si="20"/>
        <v>0.75</v>
      </c>
      <c r="J1318" s="15">
        <v>29386.83</v>
      </c>
      <c r="K1318" s="15">
        <v>5185.92</v>
      </c>
      <c r="L1318" s="264">
        <v>0</v>
      </c>
      <c r="M1318" s="264">
        <v>0</v>
      </c>
      <c r="N1318" s="264">
        <v>11524.25</v>
      </c>
      <c r="O1318" s="27" t="s">
        <v>27</v>
      </c>
      <c r="P1318" s="565"/>
      <c r="Q1318" s="565"/>
      <c r="R1318" s="565"/>
      <c r="S1318" s="565"/>
      <c r="T1318" s="565"/>
      <c r="U1318" s="565"/>
      <c r="V1318" s="565"/>
      <c r="W1318" s="565"/>
      <c r="GA1318" s="204"/>
    </row>
    <row r="1319" spans="2:183" s="215" customFormat="1" ht="102.65" customHeight="1" x14ac:dyDescent="0.35">
      <c r="B1319" s="12" t="s">
        <v>351</v>
      </c>
      <c r="C1319" s="14" t="s">
        <v>2218</v>
      </c>
      <c r="D1319" s="394"/>
      <c r="E1319" s="14" t="s">
        <v>2241</v>
      </c>
      <c r="F1319" s="12" t="s">
        <v>2242</v>
      </c>
      <c r="G1319" s="15">
        <v>96532.04</v>
      </c>
      <c r="H1319" s="264">
        <f>J1319+K1319+L1319+M1319+N1319</f>
        <v>92814.45</v>
      </c>
      <c r="I1319" s="265">
        <f t="shared" si="20"/>
        <v>0.74892282397837839</v>
      </c>
      <c r="J1319" s="15">
        <v>59084.23</v>
      </c>
      <c r="K1319" s="15">
        <v>10426.629999999999</v>
      </c>
      <c r="L1319" s="264">
        <v>0</v>
      </c>
      <c r="M1319" s="264">
        <v>0</v>
      </c>
      <c r="N1319" s="264">
        <v>23303.59</v>
      </c>
      <c r="O1319" s="27" t="s">
        <v>27</v>
      </c>
      <c r="P1319" s="565"/>
      <c r="Q1319" s="565"/>
      <c r="R1319" s="565"/>
      <c r="S1319" s="565"/>
      <c r="T1319" s="565"/>
      <c r="U1319" s="565"/>
      <c r="V1319" s="565"/>
      <c r="W1319" s="565"/>
      <c r="GA1319" s="204"/>
    </row>
    <row r="1320" spans="2:183" s="215" customFormat="1" ht="63" customHeight="1" x14ac:dyDescent="0.35">
      <c r="B1320" s="13" t="s">
        <v>2243</v>
      </c>
      <c r="C1320" s="14" t="s">
        <v>1487</v>
      </c>
      <c r="D1320" s="394"/>
      <c r="E1320" s="14" t="s">
        <v>2244</v>
      </c>
      <c r="F1320" s="21" t="s">
        <v>2245</v>
      </c>
      <c r="G1320" s="15">
        <v>12000</v>
      </c>
      <c r="H1320" s="264">
        <f>J1320+K1320+L1320+M1320+N1320</f>
        <v>12000</v>
      </c>
      <c r="I1320" s="265">
        <f t="shared" si="20"/>
        <v>1</v>
      </c>
      <c r="J1320" s="15">
        <v>10200</v>
      </c>
      <c r="K1320" s="15">
        <v>1800</v>
      </c>
      <c r="L1320" s="264">
        <v>0</v>
      </c>
      <c r="M1320" s="264">
        <v>0</v>
      </c>
      <c r="N1320" s="264">
        <v>0</v>
      </c>
      <c r="O1320" s="27" t="s">
        <v>27</v>
      </c>
      <c r="P1320" s="565"/>
      <c r="Q1320" s="565"/>
      <c r="R1320" s="565"/>
      <c r="S1320" s="565"/>
      <c r="T1320" s="565"/>
      <c r="U1320" s="565"/>
      <c r="V1320" s="565"/>
      <c r="W1320" s="565"/>
      <c r="GA1320" s="204"/>
    </row>
    <row r="1321" spans="2:183" s="215" customFormat="1" ht="100.5" customHeight="1" x14ac:dyDescent="0.35">
      <c r="B1321" s="13" t="s">
        <v>1486</v>
      </c>
      <c r="C1321" s="14" t="s">
        <v>2246</v>
      </c>
      <c r="D1321" s="394"/>
      <c r="E1321" s="14" t="s">
        <v>2247</v>
      </c>
      <c r="F1321" s="21" t="s">
        <v>2248</v>
      </c>
      <c r="G1321" s="15">
        <v>12000</v>
      </c>
      <c r="H1321" s="264">
        <f>J1321+K1321+L1321+M1321+N1321</f>
        <v>12000</v>
      </c>
      <c r="I1321" s="265">
        <f t="shared" si="20"/>
        <v>1</v>
      </c>
      <c r="J1321" s="15">
        <v>10200</v>
      </c>
      <c r="K1321" s="15">
        <v>1800</v>
      </c>
      <c r="L1321" s="264">
        <v>0</v>
      </c>
      <c r="M1321" s="264">
        <v>0</v>
      </c>
      <c r="N1321" s="264">
        <v>0</v>
      </c>
      <c r="O1321" s="27" t="s">
        <v>27</v>
      </c>
      <c r="P1321" s="565"/>
      <c r="Q1321" s="565"/>
      <c r="R1321" s="565"/>
      <c r="S1321" s="565"/>
      <c r="T1321" s="565"/>
      <c r="U1321" s="565"/>
      <c r="V1321" s="565"/>
      <c r="W1321" s="565"/>
      <c r="GA1321" s="204"/>
    </row>
    <row r="1322" spans="2:183" s="215" customFormat="1" ht="77.150000000000006" customHeight="1" x14ac:dyDescent="0.35">
      <c r="B1322" s="13" t="s">
        <v>1486</v>
      </c>
      <c r="C1322" s="14" t="s">
        <v>2246</v>
      </c>
      <c r="D1322" s="394"/>
      <c r="E1322" s="14" t="s">
        <v>2249</v>
      </c>
      <c r="F1322" s="21" t="s">
        <v>2250</v>
      </c>
      <c r="G1322" s="15">
        <v>12000</v>
      </c>
      <c r="H1322" s="264">
        <f>J1322+K1322+L1322+M1322+N1322</f>
        <v>12000</v>
      </c>
      <c r="I1322" s="265">
        <f t="shared" si="20"/>
        <v>1</v>
      </c>
      <c r="J1322" s="15">
        <v>10200</v>
      </c>
      <c r="K1322" s="15">
        <v>1800</v>
      </c>
      <c r="L1322" s="264">
        <v>0</v>
      </c>
      <c r="M1322" s="264">
        <v>0</v>
      </c>
      <c r="N1322" s="264">
        <v>0</v>
      </c>
      <c r="O1322" s="27" t="s">
        <v>27</v>
      </c>
      <c r="P1322" s="565"/>
      <c r="Q1322" s="565"/>
      <c r="R1322" s="565"/>
      <c r="S1322" s="565"/>
      <c r="T1322" s="565"/>
      <c r="U1322" s="565"/>
      <c r="V1322" s="565"/>
      <c r="W1322" s="565"/>
      <c r="GA1322" s="204"/>
    </row>
    <row r="1323" spans="2:183" s="215" customFormat="1" ht="71.400000000000006" customHeight="1" x14ac:dyDescent="0.35">
      <c r="B1323" s="13" t="s">
        <v>1486</v>
      </c>
      <c r="C1323" s="14" t="s">
        <v>2246</v>
      </c>
      <c r="D1323" s="394"/>
      <c r="E1323" s="14" t="s">
        <v>2251</v>
      </c>
      <c r="F1323" s="21" t="s">
        <v>2252</v>
      </c>
      <c r="G1323" s="15">
        <v>12000</v>
      </c>
      <c r="H1323" s="264">
        <f>J1323+K1323+L1323+M1323+N1323</f>
        <v>12000</v>
      </c>
      <c r="I1323" s="265">
        <f t="shared" si="20"/>
        <v>1</v>
      </c>
      <c r="J1323" s="15">
        <v>10200</v>
      </c>
      <c r="K1323" s="15">
        <v>1800</v>
      </c>
      <c r="L1323" s="264">
        <v>0</v>
      </c>
      <c r="M1323" s="264">
        <v>0</v>
      </c>
      <c r="N1323" s="264">
        <v>0</v>
      </c>
      <c r="O1323" s="27" t="s">
        <v>27</v>
      </c>
      <c r="P1323" s="565"/>
      <c r="Q1323" s="565"/>
      <c r="R1323" s="565"/>
      <c r="S1323" s="565"/>
      <c r="T1323" s="565"/>
      <c r="U1323" s="565"/>
      <c r="V1323" s="565"/>
      <c r="W1323" s="565"/>
      <c r="GA1323" s="204"/>
    </row>
    <row r="1324" spans="2:183" s="215" customFormat="1" ht="126.65" customHeight="1" x14ac:dyDescent="0.35">
      <c r="B1324" s="13" t="s">
        <v>176</v>
      </c>
      <c r="C1324" s="14" t="s">
        <v>248</v>
      </c>
      <c r="D1324" s="394"/>
      <c r="E1324" s="14" t="s">
        <v>2253</v>
      </c>
      <c r="F1324" s="21" t="s">
        <v>2254</v>
      </c>
      <c r="G1324" s="15">
        <v>111276.76</v>
      </c>
      <c r="H1324" s="264">
        <f>J1324+K1324+L1324+M1324+N1324</f>
        <v>97405.05</v>
      </c>
      <c r="I1324" s="265">
        <f t="shared" si="20"/>
        <v>0.79999958934367366</v>
      </c>
      <c r="J1324" s="15">
        <v>66235.399999999994</v>
      </c>
      <c r="K1324" s="15">
        <v>11688.6</v>
      </c>
      <c r="L1324" s="264">
        <v>0</v>
      </c>
      <c r="M1324" s="264">
        <v>0</v>
      </c>
      <c r="N1324" s="264">
        <v>19481.05</v>
      </c>
      <c r="O1324" s="27" t="s">
        <v>27</v>
      </c>
      <c r="P1324" s="565"/>
      <c r="Q1324" s="565"/>
      <c r="R1324" s="565"/>
      <c r="S1324" s="565"/>
      <c r="T1324" s="565"/>
      <c r="U1324" s="565"/>
      <c r="V1324" s="565"/>
      <c r="W1324" s="565"/>
      <c r="GA1324" s="204"/>
    </row>
    <row r="1325" spans="2:183" s="215" customFormat="1" ht="128.15" customHeight="1" x14ac:dyDescent="0.35">
      <c r="B1325" s="574" t="s">
        <v>351</v>
      </c>
      <c r="C1325" s="14" t="s">
        <v>2218</v>
      </c>
      <c r="D1325" s="394"/>
      <c r="E1325" s="14" t="s">
        <v>2255</v>
      </c>
      <c r="F1325" s="12" t="s">
        <v>2256</v>
      </c>
      <c r="G1325" s="264">
        <v>514225.5</v>
      </c>
      <c r="H1325" s="264">
        <f>J1325+K1325+L1325+M1325+N1325</f>
        <v>398205.75</v>
      </c>
      <c r="I1325" s="265">
        <f t="shared" si="20"/>
        <v>0.74307397620451243</v>
      </c>
      <c r="J1325" s="264">
        <v>197647.95</v>
      </c>
      <c r="K1325" s="264">
        <v>34879.050000000003</v>
      </c>
      <c r="L1325" s="264">
        <v>63369.33</v>
      </c>
      <c r="M1325" s="264">
        <v>0</v>
      </c>
      <c r="N1325" s="264">
        <v>102309.42</v>
      </c>
      <c r="O1325" s="27" t="s">
        <v>27</v>
      </c>
      <c r="P1325" s="565"/>
      <c r="Q1325" s="565"/>
      <c r="R1325" s="565"/>
      <c r="S1325" s="565"/>
      <c r="T1325" s="565"/>
      <c r="U1325" s="565"/>
      <c r="V1325" s="565"/>
      <c r="W1325" s="565"/>
      <c r="GA1325" s="204"/>
    </row>
    <row r="1326" spans="2:183" s="215" customFormat="1" ht="88.5" customHeight="1" x14ac:dyDescent="0.35">
      <c r="B1326" s="574" t="s">
        <v>2257</v>
      </c>
      <c r="C1326" s="14" t="s">
        <v>50</v>
      </c>
      <c r="D1326" s="394"/>
      <c r="E1326" s="14" t="s">
        <v>2258</v>
      </c>
      <c r="F1326" s="12" t="s">
        <v>363</v>
      </c>
      <c r="G1326" s="264">
        <v>63258.8</v>
      </c>
      <c r="H1326" s="264">
        <f>J1326+K1326+L1326+M1326+N1326</f>
        <v>24310.2</v>
      </c>
      <c r="I1326" s="265">
        <f t="shared" si="20"/>
        <v>0.5</v>
      </c>
      <c r="J1326" s="264">
        <v>10331.83</v>
      </c>
      <c r="K1326" s="264">
        <v>1823.27</v>
      </c>
      <c r="L1326" s="264">
        <v>0</v>
      </c>
      <c r="M1326" s="264">
        <v>0</v>
      </c>
      <c r="N1326" s="264">
        <v>12155.1</v>
      </c>
      <c r="O1326" s="27" t="s">
        <v>27</v>
      </c>
      <c r="P1326" s="565"/>
      <c r="Q1326" s="565"/>
      <c r="R1326" s="565"/>
      <c r="S1326" s="565"/>
      <c r="T1326" s="565"/>
      <c r="U1326" s="565"/>
      <c r="V1326" s="565"/>
      <c r="W1326" s="565"/>
      <c r="GA1326" s="204"/>
    </row>
    <row r="1327" spans="2:183" s="215" customFormat="1" ht="79.5" customHeight="1" x14ac:dyDescent="0.35">
      <c r="B1327" s="574" t="s">
        <v>2257</v>
      </c>
      <c r="C1327" s="14" t="s">
        <v>50</v>
      </c>
      <c r="D1327" s="394"/>
      <c r="E1327" s="14" t="s">
        <v>2259</v>
      </c>
      <c r="F1327" s="12" t="s">
        <v>2260</v>
      </c>
      <c r="G1327" s="264">
        <v>26890</v>
      </c>
      <c r="H1327" s="264">
        <f>J1327+K1327+L1327+M1327+N1327</f>
        <v>26690</v>
      </c>
      <c r="I1327" s="265">
        <f t="shared" si="20"/>
        <v>0.71290745597602101</v>
      </c>
      <c r="J1327" s="264">
        <v>16173.37</v>
      </c>
      <c r="K1327" s="264">
        <v>2854.13</v>
      </c>
      <c r="L1327" s="264">
        <v>0</v>
      </c>
      <c r="M1327" s="264">
        <v>0</v>
      </c>
      <c r="N1327" s="264">
        <v>7662.5</v>
      </c>
      <c r="O1327" s="27" t="s">
        <v>27</v>
      </c>
      <c r="P1327" s="565"/>
      <c r="Q1327" s="565"/>
      <c r="R1327" s="565"/>
      <c r="S1327" s="565"/>
      <c r="T1327" s="565"/>
      <c r="U1327" s="565"/>
      <c r="V1327" s="565"/>
      <c r="W1327" s="565"/>
      <c r="GA1327" s="204"/>
    </row>
    <row r="1328" spans="2:183" s="215" customFormat="1" ht="68.150000000000006" customHeight="1" x14ac:dyDescent="0.35">
      <c r="B1328" s="574" t="s">
        <v>2257</v>
      </c>
      <c r="C1328" s="14" t="s">
        <v>50</v>
      </c>
      <c r="D1328" s="394"/>
      <c r="E1328" s="14" t="s">
        <v>2261</v>
      </c>
      <c r="F1328" s="12" t="s">
        <v>526</v>
      </c>
      <c r="G1328" s="264">
        <v>15939</v>
      </c>
      <c r="H1328" s="264">
        <f>J1328+K1328+L1328+M1328+N1328</f>
        <v>15939</v>
      </c>
      <c r="I1328" s="265">
        <f t="shared" si="20"/>
        <v>0.65</v>
      </c>
      <c r="J1328" s="264">
        <v>8806.2900000000009</v>
      </c>
      <c r="K1328" s="264">
        <v>1554.06</v>
      </c>
      <c r="L1328" s="264">
        <v>0</v>
      </c>
      <c r="M1328" s="264">
        <v>0</v>
      </c>
      <c r="N1328" s="264">
        <v>5578.65</v>
      </c>
      <c r="O1328" s="27" t="s">
        <v>27</v>
      </c>
      <c r="P1328" s="565"/>
      <c r="Q1328" s="565"/>
      <c r="R1328" s="565"/>
      <c r="S1328" s="565"/>
      <c r="T1328" s="565"/>
      <c r="U1328" s="565"/>
      <c r="V1328" s="565"/>
      <c r="W1328" s="565"/>
      <c r="GA1328" s="204"/>
    </row>
    <row r="1329" spans="2:183" s="215" customFormat="1" ht="63" customHeight="1" x14ac:dyDescent="0.35">
      <c r="B1329" s="574" t="s">
        <v>2257</v>
      </c>
      <c r="C1329" s="14" t="s">
        <v>50</v>
      </c>
      <c r="D1329" s="394"/>
      <c r="E1329" s="14" t="s">
        <v>2262</v>
      </c>
      <c r="F1329" s="12" t="s">
        <v>464</v>
      </c>
      <c r="G1329" s="264">
        <v>18051</v>
      </c>
      <c r="H1329" s="264">
        <f>J1329+K1329+L1329+M1329+N1329</f>
        <v>18051</v>
      </c>
      <c r="I1329" s="265">
        <f t="shared" si="20"/>
        <v>0.65</v>
      </c>
      <c r="J1329" s="264">
        <v>9973.17</v>
      </c>
      <c r="K1329" s="264">
        <v>1759.98</v>
      </c>
      <c r="L1329" s="264">
        <v>0</v>
      </c>
      <c r="M1329" s="264">
        <v>0</v>
      </c>
      <c r="N1329" s="264">
        <v>6317.85</v>
      </c>
      <c r="O1329" s="27" t="s">
        <v>27</v>
      </c>
      <c r="P1329" s="565"/>
      <c r="Q1329" s="565"/>
      <c r="R1329" s="565"/>
      <c r="S1329" s="565"/>
      <c r="T1329" s="565"/>
      <c r="U1329" s="565"/>
      <c r="V1329" s="565"/>
      <c r="W1329" s="565"/>
      <c r="GA1329" s="204"/>
    </row>
    <row r="1330" spans="2:183" s="215" customFormat="1" ht="72.900000000000006" customHeight="1" x14ac:dyDescent="0.35">
      <c r="B1330" s="574" t="s">
        <v>2263</v>
      </c>
      <c r="C1330" s="14" t="s">
        <v>50</v>
      </c>
      <c r="D1330" s="394"/>
      <c r="E1330" s="14" t="s">
        <v>2264</v>
      </c>
      <c r="F1330" s="12" t="s">
        <v>747</v>
      </c>
      <c r="G1330" s="264">
        <v>50952</v>
      </c>
      <c r="H1330" s="264">
        <f>J1330+K1330+L1330+M1330+N1330</f>
        <v>50952</v>
      </c>
      <c r="I1330" s="265">
        <f t="shared" si="20"/>
        <v>0.65</v>
      </c>
      <c r="J1330" s="264">
        <v>28150.98</v>
      </c>
      <c r="K1330" s="264">
        <v>4967.82</v>
      </c>
      <c r="L1330" s="264">
        <v>0</v>
      </c>
      <c r="M1330" s="264">
        <v>0</v>
      </c>
      <c r="N1330" s="264">
        <v>17833.2</v>
      </c>
      <c r="O1330" s="27" t="s">
        <v>27</v>
      </c>
      <c r="P1330" s="565"/>
      <c r="Q1330" s="565"/>
      <c r="R1330" s="565"/>
      <c r="S1330" s="565"/>
      <c r="T1330" s="565"/>
      <c r="U1330" s="565"/>
      <c r="V1330" s="565"/>
      <c r="W1330" s="565"/>
      <c r="GA1330" s="204"/>
    </row>
    <row r="1331" spans="2:183" s="215" customFormat="1" ht="81.650000000000006" customHeight="1" x14ac:dyDescent="0.35">
      <c r="B1331" s="574" t="s">
        <v>2263</v>
      </c>
      <c r="C1331" s="14" t="s">
        <v>50</v>
      </c>
      <c r="D1331" s="394"/>
      <c r="E1331" s="14" t="s">
        <v>2265</v>
      </c>
      <c r="F1331" s="12" t="s">
        <v>1044</v>
      </c>
      <c r="G1331" s="264">
        <v>26793.5</v>
      </c>
      <c r="H1331" s="264">
        <f>J1331+K1331+L1331+M1331+N1331</f>
        <v>26793.5</v>
      </c>
      <c r="I1331" s="265">
        <f t="shared" si="20"/>
        <v>0.5</v>
      </c>
      <c r="J1331" s="264">
        <v>11387.23</v>
      </c>
      <c r="K1331" s="264">
        <v>2009.52</v>
      </c>
      <c r="L1331" s="264">
        <v>0</v>
      </c>
      <c r="M1331" s="264">
        <v>0</v>
      </c>
      <c r="N1331" s="264">
        <v>13396.75</v>
      </c>
      <c r="O1331" s="27" t="s">
        <v>27</v>
      </c>
      <c r="P1331" s="565"/>
      <c r="Q1331" s="565"/>
      <c r="R1331" s="565"/>
      <c r="S1331" s="565"/>
      <c r="T1331" s="565"/>
      <c r="U1331" s="565"/>
      <c r="V1331" s="565"/>
      <c r="W1331" s="565"/>
      <c r="GA1331" s="204"/>
    </row>
    <row r="1332" spans="2:183" s="215" customFormat="1" ht="87.9" customHeight="1" x14ac:dyDescent="0.35">
      <c r="B1332" s="574" t="s">
        <v>2266</v>
      </c>
      <c r="C1332" s="14" t="s">
        <v>50</v>
      </c>
      <c r="D1332" s="394"/>
      <c r="E1332" s="14" t="s">
        <v>2267</v>
      </c>
      <c r="F1332" s="12" t="s">
        <v>426</v>
      </c>
      <c r="G1332" s="264">
        <v>87468</v>
      </c>
      <c r="H1332" s="264">
        <f>J1332+K1332+L1332+M1332+N1332</f>
        <v>46578</v>
      </c>
      <c r="I1332" s="265">
        <f t="shared" si="20"/>
        <v>0.75</v>
      </c>
      <c r="J1332" s="264">
        <v>29693.47</v>
      </c>
      <c r="K1332" s="264">
        <v>5240.03</v>
      </c>
      <c r="L1332" s="264">
        <v>0</v>
      </c>
      <c r="M1332" s="264">
        <v>0</v>
      </c>
      <c r="N1332" s="264">
        <v>11644.5</v>
      </c>
      <c r="O1332" s="27" t="s">
        <v>27</v>
      </c>
      <c r="P1332" s="565"/>
      <c r="Q1332" s="565"/>
      <c r="R1332" s="565"/>
      <c r="S1332" s="565"/>
      <c r="T1332" s="565"/>
      <c r="U1332" s="565"/>
      <c r="V1332" s="565"/>
      <c r="W1332" s="565"/>
      <c r="GA1332" s="204"/>
    </row>
    <row r="1333" spans="2:183" s="215" customFormat="1" ht="72" customHeight="1" x14ac:dyDescent="0.35">
      <c r="B1333" s="574" t="s">
        <v>2266</v>
      </c>
      <c r="C1333" s="14" t="s">
        <v>50</v>
      </c>
      <c r="D1333" s="394"/>
      <c r="E1333" s="14" t="s">
        <v>2268</v>
      </c>
      <c r="F1333" s="12" t="s">
        <v>375</v>
      </c>
      <c r="G1333" s="264">
        <v>5928</v>
      </c>
      <c r="H1333" s="264">
        <f>J1333+K1333+L1333+M1333+N1333</f>
        <v>5928</v>
      </c>
      <c r="I1333" s="265">
        <f t="shared" si="20"/>
        <v>0.75</v>
      </c>
      <c r="J1333" s="264">
        <v>3779.1</v>
      </c>
      <c r="K1333" s="264">
        <v>666.9</v>
      </c>
      <c r="L1333" s="264">
        <v>0</v>
      </c>
      <c r="M1333" s="264">
        <v>0</v>
      </c>
      <c r="N1333" s="264">
        <v>1482</v>
      </c>
      <c r="O1333" s="27" t="s">
        <v>27</v>
      </c>
      <c r="P1333" s="565"/>
      <c r="Q1333" s="565"/>
      <c r="R1333" s="565"/>
      <c r="S1333" s="565"/>
      <c r="T1333" s="565"/>
      <c r="U1333" s="565"/>
      <c r="V1333" s="565"/>
      <c r="W1333" s="565"/>
      <c r="GA1333" s="204"/>
    </row>
    <row r="1334" spans="2:183" s="215" customFormat="1" ht="88.5" customHeight="1" x14ac:dyDescent="0.35">
      <c r="B1334" s="574" t="s">
        <v>2266</v>
      </c>
      <c r="C1334" s="14" t="s">
        <v>50</v>
      </c>
      <c r="D1334" s="394"/>
      <c r="E1334" s="14" t="s">
        <v>2269</v>
      </c>
      <c r="F1334" s="12" t="s">
        <v>355</v>
      </c>
      <c r="G1334" s="264">
        <v>50117.29</v>
      </c>
      <c r="H1334" s="264">
        <f>J1334+K1334+L1334+M1334+N1334</f>
        <v>40000</v>
      </c>
      <c r="I1334" s="265">
        <f t="shared" si="20"/>
        <v>0.75</v>
      </c>
      <c r="J1334" s="264">
        <v>25500</v>
      </c>
      <c r="K1334" s="264">
        <v>4500</v>
      </c>
      <c r="L1334" s="264">
        <v>0</v>
      </c>
      <c r="M1334" s="264">
        <v>0</v>
      </c>
      <c r="N1334" s="264">
        <v>10000</v>
      </c>
      <c r="O1334" s="27" t="s">
        <v>27</v>
      </c>
      <c r="P1334" s="565"/>
      <c r="Q1334" s="565"/>
      <c r="R1334" s="565"/>
      <c r="S1334" s="565"/>
      <c r="T1334" s="565"/>
      <c r="U1334" s="565"/>
      <c r="V1334" s="565"/>
      <c r="W1334" s="565"/>
      <c r="GA1334" s="204"/>
    </row>
    <row r="1335" spans="2:183" s="215" customFormat="1" ht="75.650000000000006" customHeight="1" x14ac:dyDescent="0.35">
      <c r="B1335" s="574" t="s">
        <v>351</v>
      </c>
      <c r="C1335" s="14" t="s">
        <v>50</v>
      </c>
      <c r="D1335" s="394"/>
      <c r="E1335" s="14" t="s">
        <v>2270</v>
      </c>
      <c r="F1335" s="12" t="s">
        <v>2271</v>
      </c>
      <c r="G1335" s="264">
        <v>88596.49</v>
      </c>
      <c r="H1335" s="264">
        <f>J1335+K1335+L1335+M1335+N1335</f>
        <v>85767.4</v>
      </c>
      <c r="I1335" s="265">
        <f t="shared" si="20"/>
        <v>0.75000000000000011</v>
      </c>
      <c r="J1335" s="264">
        <v>54676.71</v>
      </c>
      <c r="K1335" s="264">
        <v>9648.84</v>
      </c>
      <c r="L1335" s="264">
        <v>0</v>
      </c>
      <c r="M1335" s="264">
        <v>0</v>
      </c>
      <c r="N1335" s="264">
        <v>21441.85</v>
      </c>
      <c r="O1335" s="27" t="s">
        <v>27</v>
      </c>
      <c r="P1335" s="565"/>
      <c r="Q1335" s="565"/>
      <c r="R1335" s="565"/>
      <c r="S1335" s="565"/>
      <c r="T1335" s="565"/>
      <c r="U1335" s="565"/>
      <c r="V1335" s="565"/>
      <c r="W1335" s="565"/>
      <c r="GA1335" s="204"/>
    </row>
    <row r="1336" spans="2:183" s="215" customFormat="1" ht="50.15" customHeight="1" x14ac:dyDescent="0.35">
      <c r="B1336" s="574" t="s">
        <v>351</v>
      </c>
      <c r="C1336" s="14" t="s">
        <v>50</v>
      </c>
      <c r="D1336" s="394"/>
      <c r="E1336" s="14" t="s">
        <v>2272</v>
      </c>
      <c r="F1336" s="12" t="s">
        <v>2273</v>
      </c>
      <c r="G1336" s="264">
        <v>106174.58</v>
      </c>
      <c r="H1336" s="264">
        <f>J1336+K1336+L1336+M1336+N1336</f>
        <v>77718.42</v>
      </c>
      <c r="I1336" s="265">
        <f t="shared" ref="I1336:I1399" si="21">(J1336+K1336+L1336+M1336)/H1336</f>
        <v>0.75000006433481281</v>
      </c>
      <c r="J1336" s="264">
        <v>49545.49</v>
      </c>
      <c r="K1336" s="264">
        <v>8743.33</v>
      </c>
      <c r="L1336" s="264">
        <v>0</v>
      </c>
      <c r="M1336" s="264">
        <v>0</v>
      </c>
      <c r="N1336" s="264">
        <v>19429.599999999999</v>
      </c>
      <c r="O1336" s="27" t="s">
        <v>27</v>
      </c>
      <c r="P1336" s="565"/>
      <c r="Q1336" s="565"/>
      <c r="R1336" s="565"/>
      <c r="S1336" s="565"/>
      <c r="T1336" s="565"/>
      <c r="U1336" s="565"/>
      <c r="V1336" s="565"/>
      <c r="W1336" s="565"/>
      <c r="GA1336" s="204"/>
    </row>
    <row r="1337" spans="2:183" s="215" customFormat="1" ht="63.65" customHeight="1" x14ac:dyDescent="0.35">
      <c r="B1337" s="13" t="s">
        <v>1448</v>
      </c>
      <c r="C1337" s="14" t="s">
        <v>1449</v>
      </c>
      <c r="D1337" s="394"/>
      <c r="E1337" s="14" t="s">
        <v>1468</v>
      </c>
      <c r="F1337" s="12" t="s">
        <v>2274</v>
      </c>
      <c r="G1337" s="264">
        <v>45000</v>
      </c>
      <c r="H1337" s="264">
        <f>J1337+K1337+L1337+M1337+N1337</f>
        <v>47898.84</v>
      </c>
      <c r="I1337" s="265">
        <f t="shared" si="21"/>
        <v>1</v>
      </c>
      <c r="J1337" s="264">
        <v>38250</v>
      </c>
      <c r="K1337" s="264">
        <v>9648.84</v>
      </c>
      <c r="L1337" s="264">
        <v>0</v>
      </c>
      <c r="M1337" s="264">
        <v>0</v>
      </c>
      <c r="N1337" s="264">
        <v>0</v>
      </c>
      <c r="O1337" s="27" t="s">
        <v>27</v>
      </c>
      <c r="P1337" s="565"/>
      <c r="Q1337" s="565"/>
      <c r="R1337" s="565"/>
      <c r="S1337" s="565"/>
      <c r="T1337" s="565"/>
      <c r="U1337" s="565"/>
      <c r="V1337" s="565"/>
      <c r="W1337" s="565"/>
      <c r="GA1337" s="204"/>
    </row>
    <row r="1338" spans="2:183" s="215" customFormat="1" ht="69.650000000000006" customHeight="1" x14ac:dyDescent="0.35">
      <c r="B1338" s="13" t="s">
        <v>1486</v>
      </c>
      <c r="C1338" s="14" t="s">
        <v>2246</v>
      </c>
      <c r="D1338" s="394"/>
      <c r="E1338" s="14" t="s">
        <v>2275</v>
      </c>
      <c r="F1338" s="12" t="s">
        <v>2276</v>
      </c>
      <c r="G1338" s="264">
        <v>12000</v>
      </c>
      <c r="H1338" s="264">
        <f>J1338+K1338+L1338+M1338+N1338</f>
        <v>18943.330000000002</v>
      </c>
      <c r="I1338" s="265">
        <f t="shared" si="21"/>
        <v>1</v>
      </c>
      <c r="J1338" s="264">
        <v>10200</v>
      </c>
      <c r="K1338" s="264">
        <v>8743.33</v>
      </c>
      <c r="L1338" s="264">
        <v>0</v>
      </c>
      <c r="M1338" s="264">
        <v>0</v>
      </c>
      <c r="N1338" s="264">
        <v>0</v>
      </c>
      <c r="O1338" s="27" t="s">
        <v>27</v>
      </c>
      <c r="P1338" s="565"/>
      <c r="Q1338" s="565"/>
      <c r="R1338" s="565"/>
      <c r="S1338" s="565"/>
      <c r="T1338" s="565"/>
      <c r="U1338" s="565"/>
      <c r="V1338" s="565"/>
      <c r="W1338" s="565"/>
      <c r="GA1338" s="204"/>
    </row>
    <row r="1339" spans="2:183" s="215" customFormat="1" ht="50.15" customHeight="1" x14ac:dyDescent="0.35">
      <c r="B1339" s="13" t="s">
        <v>1486</v>
      </c>
      <c r="C1339" s="14" t="s">
        <v>2246</v>
      </c>
      <c r="D1339" s="394"/>
      <c r="E1339" s="14" t="s">
        <v>2277</v>
      </c>
      <c r="F1339" s="12" t="s">
        <v>2278</v>
      </c>
      <c r="G1339" s="264">
        <v>12000</v>
      </c>
      <c r="H1339" s="264">
        <f>J1339+K1339+L1339+M1339+N1339</f>
        <v>12000</v>
      </c>
      <c r="I1339" s="265">
        <f t="shared" si="21"/>
        <v>1</v>
      </c>
      <c r="J1339" s="264">
        <v>10200</v>
      </c>
      <c r="K1339" s="264">
        <v>1800</v>
      </c>
      <c r="L1339" s="264">
        <v>0</v>
      </c>
      <c r="M1339" s="264">
        <v>0</v>
      </c>
      <c r="N1339" s="264">
        <v>0</v>
      </c>
      <c r="O1339" s="27" t="s">
        <v>27</v>
      </c>
      <c r="P1339" s="565"/>
      <c r="Q1339" s="565"/>
      <c r="R1339" s="565"/>
      <c r="S1339" s="565"/>
      <c r="T1339" s="565"/>
      <c r="U1339" s="565"/>
      <c r="V1339" s="565"/>
      <c r="W1339" s="565"/>
      <c r="GA1339" s="204"/>
    </row>
    <row r="1340" spans="2:183" s="215" customFormat="1" ht="77.150000000000006" customHeight="1" x14ac:dyDescent="0.35">
      <c r="B1340" s="13" t="s">
        <v>1486</v>
      </c>
      <c r="C1340" s="14" t="s">
        <v>2246</v>
      </c>
      <c r="D1340" s="394"/>
      <c r="E1340" s="14" t="s">
        <v>2279</v>
      </c>
      <c r="F1340" s="12" t="s">
        <v>2280</v>
      </c>
      <c r="G1340" s="264">
        <v>12000</v>
      </c>
      <c r="H1340" s="264">
        <f>J1340+K1340+L1340+M1340+N1340</f>
        <v>12000</v>
      </c>
      <c r="I1340" s="265">
        <f t="shared" si="21"/>
        <v>1</v>
      </c>
      <c r="J1340" s="264">
        <v>10200</v>
      </c>
      <c r="K1340" s="264">
        <v>1800</v>
      </c>
      <c r="L1340" s="264">
        <v>0</v>
      </c>
      <c r="M1340" s="264">
        <v>0</v>
      </c>
      <c r="N1340" s="264">
        <v>0</v>
      </c>
      <c r="O1340" s="27" t="s">
        <v>27</v>
      </c>
      <c r="P1340" s="565"/>
      <c r="Q1340" s="565"/>
      <c r="R1340" s="565"/>
      <c r="S1340" s="565"/>
      <c r="T1340" s="565"/>
      <c r="U1340" s="565"/>
      <c r="V1340" s="565"/>
      <c r="W1340" s="565"/>
      <c r="GA1340" s="204"/>
    </row>
    <row r="1341" spans="2:183" s="215" customFormat="1" ht="75.650000000000006" customHeight="1" x14ac:dyDescent="0.35">
      <c r="B1341" s="24" t="s">
        <v>1486</v>
      </c>
      <c r="C1341" s="14" t="s">
        <v>2246</v>
      </c>
      <c r="D1341" s="394"/>
      <c r="E1341" s="14" t="s">
        <v>2281</v>
      </c>
      <c r="F1341" s="12" t="s">
        <v>213</v>
      </c>
      <c r="G1341" s="264">
        <v>12000</v>
      </c>
      <c r="H1341" s="264">
        <f>J1341+K1341+L1341+M1341+N1341</f>
        <v>12000</v>
      </c>
      <c r="I1341" s="265">
        <f t="shared" si="21"/>
        <v>1</v>
      </c>
      <c r="J1341" s="264">
        <v>10200</v>
      </c>
      <c r="K1341" s="264">
        <v>1800</v>
      </c>
      <c r="L1341" s="264">
        <v>0</v>
      </c>
      <c r="M1341" s="264">
        <v>0</v>
      </c>
      <c r="N1341" s="264">
        <v>0</v>
      </c>
      <c r="O1341" s="27" t="s">
        <v>27</v>
      </c>
      <c r="P1341" s="565"/>
      <c r="Q1341" s="565"/>
      <c r="R1341" s="565"/>
      <c r="S1341" s="565"/>
      <c r="T1341" s="565"/>
      <c r="U1341" s="565"/>
      <c r="V1341" s="565"/>
      <c r="W1341" s="565"/>
      <c r="GA1341" s="204"/>
    </row>
    <row r="1342" spans="2:183" s="215" customFormat="1" ht="78" customHeight="1" x14ac:dyDescent="0.35">
      <c r="B1342" s="574" t="s">
        <v>176</v>
      </c>
      <c r="C1342" s="14" t="s">
        <v>248</v>
      </c>
      <c r="D1342" s="394"/>
      <c r="E1342" s="14" t="s">
        <v>2282</v>
      </c>
      <c r="F1342" s="12" t="s">
        <v>2283</v>
      </c>
      <c r="G1342" s="264">
        <v>25000</v>
      </c>
      <c r="H1342" s="264">
        <f>J1342+K1342+L1342+M1342+N1342</f>
        <v>25000</v>
      </c>
      <c r="I1342" s="265">
        <f t="shared" si="21"/>
        <v>1</v>
      </c>
      <c r="J1342" s="264">
        <v>21250</v>
      </c>
      <c r="K1342" s="264">
        <v>3750</v>
      </c>
      <c r="L1342" s="264">
        <v>0</v>
      </c>
      <c r="M1342" s="264">
        <v>0</v>
      </c>
      <c r="N1342" s="264">
        <v>0</v>
      </c>
      <c r="O1342" s="27" t="s">
        <v>27</v>
      </c>
      <c r="P1342" s="565"/>
      <c r="Q1342" s="565"/>
      <c r="R1342" s="565"/>
      <c r="S1342" s="565"/>
      <c r="T1342" s="565"/>
      <c r="U1342" s="565"/>
      <c r="V1342" s="565"/>
      <c r="W1342" s="565"/>
      <c r="GA1342" s="204"/>
    </row>
    <row r="1343" spans="2:183" s="215" customFormat="1" ht="57.9" customHeight="1" x14ac:dyDescent="0.35">
      <c r="B1343" s="574" t="s">
        <v>176</v>
      </c>
      <c r="C1343" s="14" t="s">
        <v>248</v>
      </c>
      <c r="D1343" s="394"/>
      <c r="E1343" s="14" t="s">
        <v>2284</v>
      </c>
      <c r="F1343" s="12" t="s">
        <v>2283</v>
      </c>
      <c r="G1343" s="264">
        <v>46090.48</v>
      </c>
      <c r="H1343" s="264">
        <f>J1343+K1343+L1343+M1343+N1343</f>
        <v>46019.64</v>
      </c>
      <c r="I1343" s="265">
        <f t="shared" si="21"/>
        <v>0.69999960886265078</v>
      </c>
      <c r="J1343" s="264">
        <v>27381.67</v>
      </c>
      <c r="K1343" s="264">
        <v>4832.0600000000004</v>
      </c>
      <c r="L1343" s="264">
        <v>0</v>
      </c>
      <c r="M1343" s="264">
        <v>0</v>
      </c>
      <c r="N1343" s="264">
        <v>13805.91</v>
      </c>
      <c r="O1343" s="27" t="s">
        <v>27</v>
      </c>
      <c r="P1343" s="565"/>
      <c r="Q1343" s="565"/>
      <c r="R1343" s="565"/>
      <c r="S1343" s="565"/>
      <c r="T1343" s="565"/>
      <c r="U1343" s="565"/>
      <c r="V1343" s="565"/>
      <c r="W1343" s="565"/>
      <c r="GA1343" s="204"/>
    </row>
    <row r="1344" spans="2:183" s="215" customFormat="1" ht="105" customHeight="1" x14ac:dyDescent="0.35">
      <c r="B1344" s="574" t="s">
        <v>176</v>
      </c>
      <c r="C1344" s="14" t="s">
        <v>248</v>
      </c>
      <c r="D1344" s="394"/>
      <c r="E1344" s="14" t="s">
        <v>2285</v>
      </c>
      <c r="F1344" s="12" t="s">
        <v>2286</v>
      </c>
      <c r="G1344" s="264">
        <v>25000</v>
      </c>
      <c r="H1344" s="264">
        <f>J1344+K1344+L1344+M1344+N1344</f>
        <v>25000</v>
      </c>
      <c r="I1344" s="265">
        <f t="shared" si="21"/>
        <v>1</v>
      </c>
      <c r="J1344" s="264">
        <v>21250</v>
      </c>
      <c r="K1344" s="264">
        <v>3750</v>
      </c>
      <c r="L1344" s="264">
        <v>0</v>
      </c>
      <c r="M1344" s="264">
        <v>0</v>
      </c>
      <c r="N1344" s="264">
        <v>0</v>
      </c>
      <c r="O1344" s="27" t="s">
        <v>27</v>
      </c>
      <c r="P1344" s="565"/>
      <c r="Q1344" s="565"/>
      <c r="R1344" s="565"/>
      <c r="S1344" s="565"/>
      <c r="T1344" s="565"/>
      <c r="U1344" s="565"/>
      <c r="V1344" s="565"/>
      <c r="W1344" s="565"/>
      <c r="GA1344" s="204"/>
    </row>
    <row r="1345" spans="2:183" s="215" customFormat="1" ht="85.5" customHeight="1" x14ac:dyDescent="0.35">
      <c r="B1345" s="574" t="s">
        <v>176</v>
      </c>
      <c r="C1345" s="14" t="s">
        <v>248</v>
      </c>
      <c r="D1345" s="394"/>
      <c r="E1345" s="14" t="s">
        <v>2287</v>
      </c>
      <c r="F1345" s="12" t="s">
        <v>2288</v>
      </c>
      <c r="G1345" s="264">
        <v>76673.570000000007</v>
      </c>
      <c r="H1345" s="264">
        <f>J1345+K1345+L1345+M1345+N1345</f>
        <v>75814.570000000007</v>
      </c>
      <c r="I1345" s="265">
        <f t="shared" si="21"/>
        <v>0.74999910966981675</v>
      </c>
      <c r="J1345" s="264">
        <v>48331.73</v>
      </c>
      <c r="K1345" s="264">
        <v>8529.1299999999992</v>
      </c>
      <c r="L1345" s="264">
        <v>0</v>
      </c>
      <c r="M1345" s="264">
        <v>0</v>
      </c>
      <c r="N1345" s="264">
        <v>18953.71</v>
      </c>
      <c r="O1345" s="27" t="s">
        <v>27</v>
      </c>
      <c r="P1345" s="565"/>
      <c r="Q1345" s="565"/>
      <c r="R1345" s="565"/>
      <c r="S1345" s="565"/>
      <c r="T1345" s="565"/>
      <c r="U1345" s="565"/>
      <c r="V1345" s="565"/>
      <c r="W1345" s="565"/>
      <c r="GA1345" s="204"/>
    </row>
    <row r="1346" spans="2:183" s="215" customFormat="1" ht="50.15" customHeight="1" x14ac:dyDescent="0.35">
      <c r="B1346" s="574" t="s">
        <v>351</v>
      </c>
      <c r="C1346" s="576" t="s">
        <v>50</v>
      </c>
      <c r="D1346" s="574"/>
      <c r="E1346" s="576" t="s">
        <v>2289</v>
      </c>
      <c r="F1346" s="574" t="s">
        <v>1002</v>
      </c>
      <c r="G1346" s="606">
        <v>100900</v>
      </c>
      <c r="H1346" s="606">
        <f>J1346+K1346+L1346+M1346+N1346</f>
        <v>100900</v>
      </c>
      <c r="I1346" s="265">
        <f t="shared" si="21"/>
        <v>0.75</v>
      </c>
      <c r="J1346" s="606">
        <v>64323.75</v>
      </c>
      <c r="K1346" s="606">
        <v>11351.25</v>
      </c>
      <c r="L1346" s="606">
        <v>0</v>
      </c>
      <c r="M1346" s="606">
        <v>0</v>
      </c>
      <c r="N1346" s="606">
        <v>25225</v>
      </c>
      <c r="O1346" s="27" t="s">
        <v>27</v>
      </c>
      <c r="P1346" s="574"/>
      <c r="Q1346" s="574"/>
      <c r="R1346" s="574"/>
      <c r="S1346" s="574"/>
      <c r="T1346" s="574"/>
      <c r="U1346" s="574"/>
      <c r="V1346" s="574"/>
      <c r="W1346" s="574"/>
      <c r="GA1346" s="204"/>
    </row>
    <row r="1347" spans="2:183" s="215" customFormat="1" ht="73.5" customHeight="1" x14ac:dyDescent="0.35">
      <c r="B1347" s="574" t="s">
        <v>351</v>
      </c>
      <c r="C1347" s="576" t="s">
        <v>50</v>
      </c>
      <c r="D1347" s="574"/>
      <c r="E1347" s="576" t="s">
        <v>2290</v>
      </c>
      <c r="F1347" s="574" t="s">
        <v>2291</v>
      </c>
      <c r="G1347" s="606">
        <v>19929.599999999999</v>
      </c>
      <c r="H1347" s="606">
        <f>J1347+K1347+L1347+M1347+N1347</f>
        <v>17590</v>
      </c>
      <c r="I1347" s="265">
        <f t="shared" si="21"/>
        <v>0.75</v>
      </c>
      <c r="J1347" s="606">
        <v>11213.62</v>
      </c>
      <c r="K1347" s="606">
        <v>1978.88</v>
      </c>
      <c r="L1347" s="606">
        <v>0</v>
      </c>
      <c r="M1347" s="606">
        <v>0</v>
      </c>
      <c r="N1347" s="606">
        <v>4397.5</v>
      </c>
      <c r="O1347" s="27" t="s">
        <v>27</v>
      </c>
      <c r="P1347" s="574"/>
      <c r="Q1347" s="574"/>
      <c r="R1347" s="574"/>
      <c r="S1347" s="574"/>
      <c r="T1347" s="574"/>
      <c r="U1347" s="574"/>
      <c r="V1347" s="574"/>
      <c r="W1347" s="574"/>
      <c r="GA1347" s="204"/>
    </row>
    <row r="1348" spans="2:183" s="215" customFormat="1" ht="93" customHeight="1" x14ac:dyDescent="0.35">
      <c r="B1348" s="574" t="s">
        <v>1486</v>
      </c>
      <c r="C1348" s="576" t="s">
        <v>2246</v>
      </c>
      <c r="D1348" s="574"/>
      <c r="E1348" s="576" t="s">
        <v>2292</v>
      </c>
      <c r="F1348" s="574" t="s">
        <v>2293</v>
      </c>
      <c r="G1348" s="606">
        <v>12000</v>
      </c>
      <c r="H1348" s="606">
        <f>J1348+K1348+L1348+M1348+N1348</f>
        <v>12000</v>
      </c>
      <c r="I1348" s="265">
        <f t="shared" si="21"/>
        <v>1</v>
      </c>
      <c r="J1348" s="606">
        <v>10200</v>
      </c>
      <c r="K1348" s="606">
        <v>1800</v>
      </c>
      <c r="L1348" s="606">
        <v>0</v>
      </c>
      <c r="M1348" s="606">
        <v>0</v>
      </c>
      <c r="N1348" s="606">
        <v>0</v>
      </c>
      <c r="O1348" s="27" t="s">
        <v>27</v>
      </c>
      <c r="P1348" s="574"/>
      <c r="Q1348" s="574"/>
      <c r="R1348" s="574"/>
      <c r="S1348" s="574"/>
      <c r="T1348" s="574"/>
      <c r="U1348" s="574"/>
      <c r="V1348" s="574"/>
      <c r="W1348" s="574"/>
      <c r="GA1348" s="204"/>
    </row>
    <row r="1349" spans="2:183" s="215" customFormat="1" ht="50.15" customHeight="1" x14ac:dyDescent="0.35">
      <c r="B1349" s="574" t="s">
        <v>1486</v>
      </c>
      <c r="C1349" s="576" t="s">
        <v>2246</v>
      </c>
      <c r="D1349" s="574"/>
      <c r="E1349" s="576" t="s">
        <v>2294</v>
      </c>
      <c r="F1349" s="574" t="s">
        <v>2295</v>
      </c>
      <c r="G1349" s="606">
        <v>12000</v>
      </c>
      <c r="H1349" s="606">
        <f>J1349+K1349+L1349+M1349+N1349</f>
        <v>12000</v>
      </c>
      <c r="I1349" s="265">
        <f t="shared" si="21"/>
        <v>1</v>
      </c>
      <c r="J1349" s="606">
        <v>10200</v>
      </c>
      <c r="K1349" s="606">
        <v>1800</v>
      </c>
      <c r="L1349" s="606">
        <v>0</v>
      </c>
      <c r="M1349" s="606">
        <v>0</v>
      </c>
      <c r="N1349" s="606">
        <v>0</v>
      </c>
      <c r="O1349" s="27" t="s">
        <v>27</v>
      </c>
      <c r="P1349" s="574"/>
      <c r="Q1349" s="574"/>
      <c r="R1349" s="574"/>
      <c r="S1349" s="574"/>
      <c r="T1349" s="574"/>
      <c r="U1349" s="574"/>
      <c r="V1349" s="574"/>
      <c r="W1349" s="574"/>
      <c r="GA1349" s="204"/>
    </row>
    <row r="1350" spans="2:183" s="215" customFormat="1" ht="63.65" customHeight="1" x14ac:dyDescent="0.35">
      <c r="B1350" s="574" t="s">
        <v>2296</v>
      </c>
      <c r="C1350" s="576" t="s">
        <v>50</v>
      </c>
      <c r="D1350" s="574"/>
      <c r="E1350" s="576" t="s">
        <v>2297</v>
      </c>
      <c r="F1350" s="574" t="s">
        <v>2274</v>
      </c>
      <c r="G1350" s="606">
        <v>167620.21</v>
      </c>
      <c r="H1350" s="606">
        <f>J1350+K1350+L1350+M1350+N1350</f>
        <v>159239.41</v>
      </c>
      <c r="I1350" s="265">
        <f t="shared" si="21"/>
        <v>0.85000000941977871</v>
      </c>
      <c r="J1350" s="606">
        <v>115050.47</v>
      </c>
      <c r="K1350" s="606">
        <v>20303.03</v>
      </c>
      <c r="L1350" s="606">
        <v>0</v>
      </c>
      <c r="M1350" s="606">
        <v>0</v>
      </c>
      <c r="N1350" s="606">
        <v>23885.91</v>
      </c>
      <c r="O1350" s="27" t="s">
        <v>27</v>
      </c>
      <c r="P1350" s="574"/>
      <c r="Q1350" s="574"/>
      <c r="R1350" s="574"/>
      <c r="S1350" s="574"/>
      <c r="T1350" s="574"/>
      <c r="U1350" s="574"/>
      <c r="V1350" s="574"/>
      <c r="W1350" s="574"/>
      <c r="GA1350" s="204"/>
    </row>
    <row r="1351" spans="2:183" s="215" customFormat="1" ht="95.15" customHeight="1" x14ac:dyDescent="0.35">
      <c r="B1351" s="574" t="s">
        <v>176</v>
      </c>
      <c r="C1351" s="576" t="s">
        <v>248</v>
      </c>
      <c r="D1351" s="574"/>
      <c r="E1351" s="576" t="s">
        <v>2298</v>
      </c>
      <c r="F1351" s="577" t="s">
        <v>2299</v>
      </c>
      <c r="G1351" s="606">
        <v>199963.66</v>
      </c>
      <c r="H1351" s="606">
        <f>J1351+K1351+L1351+M1351+N1351</f>
        <v>193557.66</v>
      </c>
      <c r="I1351" s="265">
        <f t="shared" si="21"/>
        <v>0.94999965384991736</v>
      </c>
      <c r="J1351" s="606">
        <v>153021.29999999999</v>
      </c>
      <c r="K1351" s="606">
        <v>27003.759999999998</v>
      </c>
      <c r="L1351" s="606">
        <v>0</v>
      </c>
      <c r="M1351" s="606">
        <v>3854.65</v>
      </c>
      <c r="N1351" s="606">
        <v>9677.9500000000007</v>
      </c>
      <c r="O1351" s="27" t="s">
        <v>27</v>
      </c>
      <c r="P1351" s="574"/>
      <c r="Q1351" s="574"/>
      <c r="R1351" s="574"/>
      <c r="S1351" s="574"/>
      <c r="T1351" s="574"/>
      <c r="U1351" s="574"/>
      <c r="V1351" s="574"/>
      <c r="W1351" s="574"/>
      <c r="GA1351" s="204"/>
    </row>
    <row r="1352" spans="2:183" s="215" customFormat="1" ht="50.15" customHeight="1" x14ac:dyDescent="0.35">
      <c r="B1352" s="574">
        <v>10</v>
      </c>
      <c r="C1352" s="576" t="s">
        <v>2300</v>
      </c>
      <c r="D1352" s="574"/>
      <c r="E1352" s="576" t="s">
        <v>2301</v>
      </c>
      <c r="F1352" s="577" t="s">
        <v>2225</v>
      </c>
      <c r="G1352" s="15">
        <v>181436.72</v>
      </c>
      <c r="H1352" s="606">
        <f>J1352+K1352+L1352+M1352+N1352</f>
        <v>181436.72</v>
      </c>
      <c r="I1352" s="265">
        <f t="shared" si="21"/>
        <v>1</v>
      </c>
      <c r="J1352" s="582">
        <v>154221.21</v>
      </c>
      <c r="K1352" s="582">
        <v>27215.51</v>
      </c>
      <c r="L1352" s="582">
        <v>0</v>
      </c>
      <c r="M1352" s="582">
        <v>0</v>
      </c>
      <c r="N1352" s="582">
        <v>0</v>
      </c>
      <c r="O1352" s="27" t="s">
        <v>27</v>
      </c>
      <c r="P1352" s="574"/>
      <c r="Q1352" s="574"/>
      <c r="R1352" s="574"/>
      <c r="S1352" s="574"/>
      <c r="T1352" s="574"/>
      <c r="U1352" s="574"/>
      <c r="V1352" s="574"/>
      <c r="W1352" s="574"/>
      <c r="GA1352" s="204"/>
    </row>
    <row r="1353" spans="2:183" s="215" customFormat="1" ht="69.900000000000006" customHeight="1" x14ac:dyDescent="0.35">
      <c r="B1353" s="574">
        <v>11</v>
      </c>
      <c r="C1353" s="576" t="s">
        <v>30</v>
      </c>
      <c r="D1353" s="574"/>
      <c r="E1353" s="576" t="s">
        <v>2302</v>
      </c>
      <c r="F1353" s="577" t="s">
        <v>2303</v>
      </c>
      <c r="G1353" s="15">
        <v>223547.26</v>
      </c>
      <c r="H1353" s="606">
        <f>J1353+K1353+L1353+M1353+N1353</f>
        <v>223547.25999999998</v>
      </c>
      <c r="I1353" s="265">
        <f t="shared" si="21"/>
        <v>1</v>
      </c>
      <c r="J1353" s="582">
        <v>182812.24</v>
      </c>
      <c r="K1353" s="582">
        <v>40735.019999999997</v>
      </c>
      <c r="L1353" s="582">
        <v>0</v>
      </c>
      <c r="M1353" s="582">
        <v>0</v>
      </c>
      <c r="N1353" s="582">
        <v>0</v>
      </c>
      <c r="O1353" s="27" t="s">
        <v>27</v>
      </c>
      <c r="P1353" s="574"/>
      <c r="Q1353" s="574"/>
      <c r="R1353" s="574"/>
      <c r="S1353" s="574"/>
      <c r="T1353" s="574"/>
      <c r="U1353" s="574"/>
      <c r="V1353" s="574"/>
      <c r="W1353" s="574"/>
      <c r="GA1353" s="204"/>
    </row>
    <row r="1354" spans="2:183" s="215" customFormat="1" ht="50.15" customHeight="1" x14ac:dyDescent="0.35">
      <c r="B1354" s="574" t="s">
        <v>1364</v>
      </c>
      <c r="C1354" s="576" t="s">
        <v>2180</v>
      </c>
      <c r="D1354" s="574"/>
      <c r="E1354" s="576" t="s">
        <v>2304</v>
      </c>
      <c r="F1354" s="574" t="s">
        <v>2305</v>
      </c>
      <c r="G1354" s="15">
        <v>198941.68</v>
      </c>
      <c r="H1354" s="606">
        <f>J1354+K1354+L1354+M1354+N1354</f>
        <v>189830.58</v>
      </c>
      <c r="I1354" s="265">
        <f t="shared" si="21"/>
        <v>0.74999997366072424</v>
      </c>
      <c r="J1354" s="582">
        <v>121016.99</v>
      </c>
      <c r="K1354" s="582">
        <v>21355.94</v>
      </c>
      <c r="L1354" s="582">
        <v>0</v>
      </c>
      <c r="M1354" s="582">
        <v>0</v>
      </c>
      <c r="N1354" s="582">
        <v>47457.65</v>
      </c>
      <c r="O1354" s="27" t="s">
        <v>27</v>
      </c>
      <c r="P1354" s="574"/>
      <c r="Q1354" s="574"/>
      <c r="R1354" s="574"/>
      <c r="S1354" s="574"/>
      <c r="T1354" s="574"/>
      <c r="U1354" s="574"/>
      <c r="V1354" s="574"/>
      <c r="W1354" s="574"/>
      <c r="GA1354" s="204"/>
    </row>
    <row r="1355" spans="2:183" s="215" customFormat="1" ht="50.15" customHeight="1" x14ac:dyDescent="0.35">
      <c r="B1355" s="574" t="s">
        <v>351</v>
      </c>
      <c r="C1355" s="576" t="s">
        <v>2306</v>
      </c>
      <c r="D1355" s="574"/>
      <c r="E1355" s="576" t="s">
        <v>2307</v>
      </c>
      <c r="F1355" s="574" t="s">
        <v>539</v>
      </c>
      <c r="G1355" s="606">
        <v>84301.5</v>
      </c>
      <c r="H1355" s="606">
        <f>J1355+K1355+L1355+M1355+N1355</f>
        <v>84301.5</v>
      </c>
      <c r="I1355" s="265">
        <f t="shared" si="21"/>
        <v>0.5</v>
      </c>
      <c r="J1355" s="606">
        <v>35828.14</v>
      </c>
      <c r="K1355" s="606">
        <v>6322.61</v>
      </c>
      <c r="L1355" s="606">
        <v>0</v>
      </c>
      <c r="M1355" s="606">
        <v>0</v>
      </c>
      <c r="N1355" s="606">
        <v>42150.75</v>
      </c>
      <c r="O1355" s="27" t="s">
        <v>27</v>
      </c>
      <c r="P1355" s="574"/>
      <c r="Q1355" s="574"/>
      <c r="R1355" s="574"/>
      <c r="S1355" s="574"/>
      <c r="T1355" s="574"/>
      <c r="U1355" s="574"/>
      <c r="V1355" s="574"/>
      <c r="W1355" s="574"/>
      <c r="GA1355" s="204"/>
    </row>
    <row r="1356" spans="2:183" s="215" customFormat="1" ht="93.9" customHeight="1" x14ac:dyDescent="0.35">
      <c r="B1356" s="574" t="s">
        <v>351</v>
      </c>
      <c r="C1356" s="576" t="s">
        <v>50</v>
      </c>
      <c r="D1356" s="574"/>
      <c r="E1356" s="576" t="s">
        <v>2308</v>
      </c>
      <c r="F1356" s="577" t="s">
        <v>2309</v>
      </c>
      <c r="G1356" s="606">
        <v>129596</v>
      </c>
      <c r="H1356" s="606">
        <f>J1356+K1356+L1356+M1356+N1356</f>
        <v>121313</v>
      </c>
      <c r="I1356" s="265">
        <f t="shared" si="21"/>
        <v>0.65041215698235144</v>
      </c>
      <c r="J1356" s="606">
        <v>67067.929999999993</v>
      </c>
      <c r="K1356" s="606">
        <v>11835.52</v>
      </c>
      <c r="L1356" s="606">
        <v>0</v>
      </c>
      <c r="M1356" s="606">
        <v>0</v>
      </c>
      <c r="N1356" s="606">
        <v>42409.55</v>
      </c>
      <c r="O1356" s="27" t="s">
        <v>27</v>
      </c>
      <c r="P1356" s="574"/>
      <c r="Q1356" s="574"/>
      <c r="R1356" s="574"/>
      <c r="S1356" s="574"/>
      <c r="T1356" s="574"/>
      <c r="U1356" s="574"/>
      <c r="V1356" s="574"/>
      <c r="W1356" s="574"/>
      <c r="GA1356" s="204"/>
    </row>
    <row r="1357" spans="2:183" s="215" customFormat="1" ht="50.15" customHeight="1" x14ac:dyDescent="0.35">
      <c r="B1357" s="574" t="s">
        <v>1448</v>
      </c>
      <c r="C1357" s="576" t="s">
        <v>2310</v>
      </c>
      <c r="D1357" s="574"/>
      <c r="E1357" s="576" t="s">
        <v>2311</v>
      </c>
      <c r="F1357" s="574" t="s">
        <v>333</v>
      </c>
      <c r="G1357" s="606">
        <v>50000</v>
      </c>
      <c r="H1357" s="606">
        <f>J1357+K1357+L1357+M1357+N1357</f>
        <v>48000</v>
      </c>
      <c r="I1357" s="265">
        <f t="shared" si="21"/>
        <v>1</v>
      </c>
      <c r="J1357" s="606">
        <v>40800</v>
      </c>
      <c r="K1357" s="606">
        <v>7200</v>
      </c>
      <c r="L1357" s="606">
        <v>0</v>
      </c>
      <c r="M1357" s="606">
        <v>0</v>
      </c>
      <c r="N1357" s="606">
        <v>0</v>
      </c>
      <c r="O1357" s="27" t="s">
        <v>27</v>
      </c>
      <c r="P1357" s="574"/>
      <c r="Q1357" s="574"/>
      <c r="R1357" s="574"/>
      <c r="S1357" s="574"/>
      <c r="T1357" s="574"/>
      <c r="U1357" s="574"/>
      <c r="V1357" s="574"/>
      <c r="W1357" s="574"/>
      <c r="GA1357" s="204"/>
    </row>
    <row r="1358" spans="2:183" s="215" customFormat="1" ht="50.15" customHeight="1" x14ac:dyDescent="0.35">
      <c r="B1358" s="574" t="s">
        <v>1486</v>
      </c>
      <c r="C1358" s="576" t="s">
        <v>1487</v>
      </c>
      <c r="D1358" s="574"/>
      <c r="E1358" s="576" t="s">
        <v>2312</v>
      </c>
      <c r="F1358" s="577" t="s">
        <v>2313</v>
      </c>
      <c r="G1358" s="606">
        <v>12000</v>
      </c>
      <c r="H1358" s="606">
        <f>J1358+K1358+L1358+M1358+N1358</f>
        <v>12000</v>
      </c>
      <c r="I1358" s="265">
        <f t="shared" si="21"/>
        <v>1</v>
      </c>
      <c r="J1358" s="606">
        <v>10200</v>
      </c>
      <c r="K1358" s="606">
        <v>1800</v>
      </c>
      <c r="L1358" s="606">
        <v>0</v>
      </c>
      <c r="M1358" s="606">
        <v>0</v>
      </c>
      <c r="N1358" s="606">
        <v>0</v>
      </c>
      <c r="O1358" s="27" t="s">
        <v>27</v>
      </c>
      <c r="P1358" s="574"/>
      <c r="Q1358" s="574"/>
      <c r="R1358" s="574"/>
      <c r="S1358" s="574"/>
      <c r="T1358" s="574"/>
      <c r="U1358" s="574"/>
      <c r="V1358" s="574"/>
      <c r="W1358" s="574"/>
      <c r="GA1358" s="204"/>
    </row>
    <row r="1359" spans="2:183" s="215" customFormat="1" ht="81" customHeight="1" x14ac:dyDescent="0.35">
      <c r="B1359" s="574" t="s">
        <v>1486</v>
      </c>
      <c r="C1359" s="576" t="s">
        <v>1487</v>
      </c>
      <c r="D1359" s="574"/>
      <c r="E1359" s="576" t="s">
        <v>2314</v>
      </c>
      <c r="F1359" s="574" t="s">
        <v>2315</v>
      </c>
      <c r="G1359" s="606">
        <v>12000</v>
      </c>
      <c r="H1359" s="606">
        <f>J1359+K1359+L1359+M1359+N1359</f>
        <v>12000</v>
      </c>
      <c r="I1359" s="265">
        <f t="shared" si="21"/>
        <v>1</v>
      </c>
      <c r="J1359" s="606">
        <v>10200</v>
      </c>
      <c r="K1359" s="606">
        <v>1800</v>
      </c>
      <c r="L1359" s="606">
        <v>0</v>
      </c>
      <c r="M1359" s="606">
        <v>0</v>
      </c>
      <c r="N1359" s="606">
        <v>0</v>
      </c>
      <c r="O1359" s="27" t="s">
        <v>27</v>
      </c>
      <c r="P1359" s="574"/>
      <c r="Q1359" s="574"/>
      <c r="R1359" s="574"/>
      <c r="S1359" s="574"/>
      <c r="T1359" s="574"/>
      <c r="U1359" s="574"/>
      <c r="V1359" s="574"/>
      <c r="W1359" s="574"/>
      <c r="GA1359" s="204"/>
    </row>
    <row r="1360" spans="2:183" s="215" customFormat="1" ht="87.65" customHeight="1" x14ac:dyDescent="0.35">
      <c r="B1360" s="574" t="s">
        <v>2316</v>
      </c>
      <c r="C1360" s="576" t="s">
        <v>1648</v>
      </c>
      <c r="D1360" s="574"/>
      <c r="E1360" s="576" t="s">
        <v>2317</v>
      </c>
      <c r="F1360" s="577" t="s">
        <v>2318</v>
      </c>
      <c r="G1360" s="606">
        <v>15949.5</v>
      </c>
      <c r="H1360" s="606">
        <f>J1360+K1360+L1360+M1360+N1360</f>
        <v>8100</v>
      </c>
      <c r="I1360" s="265">
        <f t="shared" si="21"/>
        <v>0.75</v>
      </c>
      <c r="J1360" s="606">
        <v>5163.75</v>
      </c>
      <c r="K1360" s="606">
        <v>911.25</v>
      </c>
      <c r="L1360" s="606">
        <v>0</v>
      </c>
      <c r="M1360" s="606">
        <v>0</v>
      </c>
      <c r="N1360" s="606">
        <v>2025</v>
      </c>
      <c r="O1360" s="27" t="s">
        <v>27</v>
      </c>
      <c r="P1360" s="574"/>
      <c r="Q1360" s="574"/>
      <c r="R1360" s="574"/>
      <c r="S1360" s="574"/>
      <c r="T1360" s="574"/>
      <c r="U1360" s="574"/>
      <c r="V1360" s="574"/>
      <c r="W1360" s="574"/>
      <c r="GA1360" s="204"/>
    </row>
    <row r="1361" spans="2:183" s="215" customFormat="1" ht="114" customHeight="1" x14ac:dyDescent="0.35">
      <c r="B1361" s="574" t="s">
        <v>176</v>
      </c>
      <c r="C1361" s="576" t="s">
        <v>248</v>
      </c>
      <c r="D1361" s="574"/>
      <c r="E1361" s="576" t="s">
        <v>2319</v>
      </c>
      <c r="F1361" s="577" t="s">
        <v>2320</v>
      </c>
      <c r="G1361" s="606">
        <v>83284.27</v>
      </c>
      <c r="H1361" s="606">
        <f>J1361+K1361+L1361+M1361+N1361</f>
        <v>81127.150000000009</v>
      </c>
      <c r="I1361" s="265">
        <f t="shared" si="21"/>
        <v>0.94996311345831819</v>
      </c>
      <c r="J1361" s="606">
        <v>65507.63</v>
      </c>
      <c r="K1361" s="606">
        <v>11560.17</v>
      </c>
      <c r="L1361" s="606">
        <v>0</v>
      </c>
      <c r="M1361" s="606">
        <v>0</v>
      </c>
      <c r="N1361" s="606">
        <v>4059.35</v>
      </c>
      <c r="O1361" s="27" t="s">
        <v>27</v>
      </c>
      <c r="P1361" s="574"/>
      <c r="Q1361" s="574"/>
      <c r="R1361" s="574"/>
      <c r="S1361" s="574"/>
      <c r="T1361" s="574"/>
      <c r="U1361" s="574"/>
      <c r="V1361" s="574"/>
      <c r="W1361" s="574"/>
      <c r="GA1361" s="204"/>
    </row>
    <row r="1362" spans="2:183" s="215" customFormat="1" ht="71.150000000000006" customHeight="1" x14ac:dyDescent="0.35">
      <c r="B1362" s="574" t="s">
        <v>351</v>
      </c>
      <c r="C1362" s="576" t="s">
        <v>50</v>
      </c>
      <c r="D1362" s="574"/>
      <c r="E1362" s="576" t="s">
        <v>2321</v>
      </c>
      <c r="F1362" s="574" t="s">
        <v>2322</v>
      </c>
      <c r="G1362" s="606">
        <v>26900</v>
      </c>
      <c r="H1362" s="606">
        <f>J1362+K1362+L1362+M1362+N1362</f>
        <v>26537</v>
      </c>
      <c r="I1362" s="265">
        <f t="shared" si="21"/>
        <v>0.65188416173644348</v>
      </c>
      <c r="J1362" s="606">
        <v>14704.19</v>
      </c>
      <c r="K1362" s="606">
        <v>2594.86</v>
      </c>
      <c r="L1362" s="606">
        <v>0</v>
      </c>
      <c r="M1362" s="606">
        <v>0</v>
      </c>
      <c r="N1362" s="606">
        <v>9237.9500000000007</v>
      </c>
      <c r="O1362" s="27" t="s">
        <v>27</v>
      </c>
      <c r="P1362" s="574"/>
      <c r="Q1362" s="574"/>
      <c r="R1362" s="574"/>
      <c r="S1362" s="574"/>
      <c r="T1362" s="574"/>
      <c r="U1362" s="574"/>
      <c r="V1362" s="574"/>
      <c r="W1362" s="574"/>
      <c r="GA1362" s="204"/>
    </row>
    <row r="1363" spans="2:183" s="215" customFormat="1" ht="78.900000000000006" customHeight="1" x14ac:dyDescent="0.35">
      <c r="B1363" s="574" t="s">
        <v>351</v>
      </c>
      <c r="C1363" s="576" t="s">
        <v>50</v>
      </c>
      <c r="D1363" s="574"/>
      <c r="E1363" s="576" t="s">
        <v>2323</v>
      </c>
      <c r="F1363" s="577" t="s">
        <v>2324</v>
      </c>
      <c r="G1363" s="607">
        <v>71907.509999999995</v>
      </c>
      <c r="H1363" s="606">
        <f>J1363+K1363+L1363+M1363+N1363</f>
        <v>71907.510000000009</v>
      </c>
      <c r="I1363" s="265">
        <f t="shared" si="21"/>
        <v>0.74999996523311674</v>
      </c>
      <c r="J1363" s="608">
        <v>45841.04</v>
      </c>
      <c r="K1363" s="606">
        <v>8089.59</v>
      </c>
      <c r="L1363" s="606">
        <v>0</v>
      </c>
      <c r="M1363" s="606">
        <v>0</v>
      </c>
      <c r="N1363" s="606">
        <v>17976.88</v>
      </c>
      <c r="O1363" s="27" t="s">
        <v>27</v>
      </c>
      <c r="P1363" s="574"/>
      <c r="Q1363" s="574"/>
      <c r="R1363" s="574"/>
      <c r="S1363" s="574"/>
      <c r="T1363" s="574"/>
      <c r="U1363" s="574"/>
      <c r="V1363" s="574"/>
      <c r="W1363" s="574"/>
      <c r="GA1363" s="204"/>
    </row>
    <row r="1364" spans="2:183" s="215" customFormat="1" ht="73.5" customHeight="1" x14ac:dyDescent="0.35">
      <c r="B1364" s="574" t="s">
        <v>351</v>
      </c>
      <c r="C1364" s="576" t="s">
        <v>50</v>
      </c>
      <c r="D1364" s="574"/>
      <c r="E1364" s="576" t="s">
        <v>2325</v>
      </c>
      <c r="F1364" s="577" t="s">
        <v>2276</v>
      </c>
      <c r="G1364" s="607">
        <v>86128.41</v>
      </c>
      <c r="H1364" s="606">
        <f>J1364+K1364+L1364+M1364+N1364</f>
        <v>83873.100000000006</v>
      </c>
      <c r="I1364" s="265">
        <f t="shared" si="21"/>
        <v>0.74424553283472283</v>
      </c>
      <c r="J1364" s="608">
        <v>53058.85</v>
      </c>
      <c r="K1364" s="606">
        <v>9363.33</v>
      </c>
      <c r="L1364" s="606">
        <v>0</v>
      </c>
      <c r="M1364" s="606">
        <v>0</v>
      </c>
      <c r="N1364" s="606">
        <v>21450.92</v>
      </c>
      <c r="O1364" s="27" t="s">
        <v>27</v>
      </c>
      <c r="P1364" s="574"/>
      <c r="Q1364" s="574"/>
      <c r="R1364" s="574"/>
      <c r="S1364" s="574"/>
      <c r="T1364" s="574"/>
      <c r="U1364" s="574"/>
      <c r="V1364" s="574"/>
      <c r="W1364" s="574"/>
      <c r="GA1364" s="204"/>
    </row>
    <row r="1365" spans="2:183" s="215" customFormat="1" ht="72.900000000000006" customHeight="1" x14ac:dyDescent="0.35">
      <c r="B1365" s="574" t="s">
        <v>351</v>
      </c>
      <c r="C1365" s="576" t="s">
        <v>50</v>
      </c>
      <c r="D1365" s="574"/>
      <c r="E1365" s="576" t="s">
        <v>2326</v>
      </c>
      <c r="F1365" s="577" t="s">
        <v>702</v>
      </c>
      <c r="G1365" s="607">
        <v>105227.58</v>
      </c>
      <c r="H1365" s="606">
        <f>J1365+K1365+L1365+M1365+N1365</f>
        <v>105227.58</v>
      </c>
      <c r="I1365" s="265">
        <f t="shared" si="21"/>
        <v>0.79371482267291527</v>
      </c>
      <c r="J1365" s="608">
        <v>70992.58</v>
      </c>
      <c r="K1365" s="606">
        <v>12528.11</v>
      </c>
      <c r="L1365" s="606">
        <v>0</v>
      </c>
      <c r="M1365" s="606">
        <v>0</v>
      </c>
      <c r="N1365" s="606">
        <v>21706.89</v>
      </c>
      <c r="O1365" s="27" t="s">
        <v>27</v>
      </c>
      <c r="P1365" s="574"/>
      <c r="Q1365" s="574"/>
      <c r="R1365" s="574"/>
      <c r="S1365" s="574"/>
      <c r="T1365" s="574"/>
      <c r="U1365" s="574"/>
      <c r="V1365" s="574"/>
      <c r="W1365" s="574"/>
      <c r="GA1365" s="204"/>
    </row>
    <row r="1366" spans="2:183" s="215" customFormat="1" ht="63.9" customHeight="1" x14ac:dyDescent="0.35">
      <c r="B1366" s="574" t="s">
        <v>351</v>
      </c>
      <c r="C1366" s="576" t="s">
        <v>50</v>
      </c>
      <c r="D1366" s="574"/>
      <c r="E1366" s="576" t="s">
        <v>2327</v>
      </c>
      <c r="F1366" s="577" t="s">
        <v>327</v>
      </c>
      <c r="G1366" s="607">
        <v>29561.81</v>
      </c>
      <c r="H1366" s="606">
        <f>J1366+K1366+L1366+M1366+N1366</f>
        <v>29561.81</v>
      </c>
      <c r="I1366" s="265">
        <f t="shared" si="21"/>
        <v>0.85000005074114204</v>
      </c>
      <c r="J1366" s="609">
        <v>21358.400000000001</v>
      </c>
      <c r="K1366" s="606">
        <v>3769.14</v>
      </c>
      <c r="L1366" s="606">
        <v>0</v>
      </c>
      <c r="M1366" s="606">
        <v>0</v>
      </c>
      <c r="N1366" s="606">
        <v>4434.2700000000004</v>
      </c>
      <c r="O1366" s="27" t="s">
        <v>27</v>
      </c>
      <c r="P1366" s="574"/>
      <c r="Q1366" s="574"/>
      <c r="R1366" s="574"/>
      <c r="S1366" s="574"/>
      <c r="T1366" s="574"/>
      <c r="U1366" s="574"/>
      <c r="V1366" s="574"/>
      <c r="W1366" s="574"/>
      <c r="GA1366" s="204"/>
    </row>
    <row r="1367" spans="2:183" s="215" customFormat="1" ht="60.65" customHeight="1" x14ac:dyDescent="0.35">
      <c r="B1367" s="574" t="s">
        <v>1486</v>
      </c>
      <c r="C1367" s="576" t="s">
        <v>1487</v>
      </c>
      <c r="D1367" s="574"/>
      <c r="E1367" s="576" t="s">
        <v>2328</v>
      </c>
      <c r="F1367" s="577" t="s">
        <v>2329</v>
      </c>
      <c r="G1367" s="607">
        <v>12000</v>
      </c>
      <c r="H1367" s="606">
        <f>J1367+K1367+L1367+M1367+N1367</f>
        <v>12000</v>
      </c>
      <c r="I1367" s="265">
        <f t="shared" si="21"/>
        <v>1</v>
      </c>
      <c r="J1367" s="608">
        <v>10200</v>
      </c>
      <c r="K1367" s="606">
        <v>1800</v>
      </c>
      <c r="L1367" s="606">
        <v>0</v>
      </c>
      <c r="M1367" s="606">
        <v>0</v>
      </c>
      <c r="N1367" s="606">
        <v>0</v>
      </c>
      <c r="O1367" s="27" t="s">
        <v>27</v>
      </c>
      <c r="P1367" s="574"/>
      <c r="Q1367" s="574"/>
      <c r="R1367" s="574"/>
      <c r="S1367" s="574"/>
      <c r="T1367" s="574"/>
      <c r="U1367" s="574"/>
      <c r="V1367" s="574"/>
      <c r="W1367" s="574"/>
      <c r="GA1367" s="204"/>
    </row>
    <row r="1368" spans="2:183" s="215" customFormat="1" ht="70.5" customHeight="1" x14ac:dyDescent="0.35">
      <c r="B1368" s="574">
        <v>10</v>
      </c>
      <c r="C1368" s="576" t="s">
        <v>1924</v>
      </c>
      <c r="D1368" s="574"/>
      <c r="E1368" s="576" t="s">
        <v>2330</v>
      </c>
      <c r="F1368" s="577" t="s">
        <v>2331</v>
      </c>
      <c r="G1368" s="607">
        <v>122668.62</v>
      </c>
      <c r="H1368" s="606">
        <f>J1368+K1368+L1368+M1368+N1368</f>
        <v>122668.62</v>
      </c>
      <c r="I1368" s="265">
        <f t="shared" si="21"/>
        <v>1</v>
      </c>
      <c r="J1368" s="608">
        <v>104262.55</v>
      </c>
      <c r="K1368" s="606">
        <v>18406.07</v>
      </c>
      <c r="L1368" s="606">
        <v>0</v>
      </c>
      <c r="M1368" s="606">
        <v>0</v>
      </c>
      <c r="N1368" s="606">
        <v>0</v>
      </c>
      <c r="O1368" s="27" t="s">
        <v>27</v>
      </c>
      <c r="P1368" s="574"/>
      <c r="Q1368" s="574"/>
      <c r="R1368" s="574"/>
      <c r="S1368" s="574"/>
      <c r="T1368" s="574"/>
      <c r="U1368" s="574"/>
      <c r="V1368" s="574"/>
      <c r="W1368" s="574"/>
      <c r="GA1368" s="204"/>
    </row>
    <row r="1369" spans="2:183" s="215" customFormat="1" ht="50.15" customHeight="1" x14ac:dyDescent="0.35">
      <c r="B1369" s="574">
        <v>11</v>
      </c>
      <c r="C1369" s="576" t="s">
        <v>1902</v>
      </c>
      <c r="D1369" s="574"/>
      <c r="E1369" s="576" t="s">
        <v>2332</v>
      </c>
      <c r="F1369" s="577" t="s">
        <v>2303</v>
      </c>
      <c r="G1369" s="607">
        <v>185948.43</v>
      </c>
      <c r="H1369" s="606">
        <f>J1369+K1369+L1369+M1369+N1369</f>
        <v>185948.43</v>
      </c>
      <c r="I1369" s="265">
        <f t="shared" si="21"/>
        <v>1</v>
      </c>
      <c r="J1369" s="608">
        <v>157665.65</v>
      </c>
      <c r="K1369" s="606">
        <v>28282.78</v>
      </c>
      <c r="L1369" s="606">
        <v>0</v>
      </c>
      <c r="M1369" s="606">
        <v>0</v>
      </c>
      <c r="N1369" s="606">
        <v>0</v>
      </c>
      <c r="O1369" s="27" t="s">
        <v>27</v>
      </c>
      <c r="P1369" s="574"/>
      <c r="Q1369" s="574"/>
      <c r="R1369" s="574"/>
      <c r="S1369" s="574"/>
      <c r="T1369" s="574"/>
      <c r="U1369" s="574"/>
      <c r="V1369" s="574"/>
      <c r="W1369" s="574"/>
      <c r="GA1369" s="204"/>
    </row>
    <row r="1370" spans="2:183" s="215" customFormat="1" ht="99.65" customHeight="1" x14ac:dyDescent="0.35">
      <c r="B1370" s="574" t="s">
        <v>176</v>
      </c>
      <c r="C1370" s="576" t="s">
        <v>177</v>
      </c>
      <c r="D1370" s="574"/>
      <c r="E1370" s="576" t="s">
        <v>2333</v>
      </c>
      <c r="F1370" s="577" t="s">
        <v>2334</v>
      </c>
      <c r="G1370" s="607">
        <v>25000</v>
      </c>
      <c r="H1370" s="606">
        <f>J1370+K1370+L1370+M1370+N1370</f>
        <v>25000</v>
      </c>
      <c r="I1370" s="265">
        <f t="shared" si="21"/>
        <v>1</v>
      </c>
      <c r="J1370" s="608">
        <v>21250</v>
      </c>
      <c r="K1370" s="606">
        <v>3750</v>
      </c>
      <c r="L1370" s="606">
        <v>0</v>
      </c>
      <c r="M1370" s="606">
        <v>0</v>
      </c>
      <c r="N1370" s="606">
        <v>0</v>
      </c>
      <c r="O1370" s="27" t="s">
        <v>27</v>
      </c>
      <c r="P1370" s="574"/>
      <c r="Q1370" s="574"/>
      <c r="R1370" s="574"/>
      <c r="S1370" s="574"/>
      <c r="T1370" s="574"/>
      <c r="U1370" s="574"/>
      <c r="V1370" s="574"/>
      <c r="W1370" s="574"/>
      <c r="GA1370" s="204"/>
    </row>
    <row r="1371" spans="2:183" s="215" customFormat="1" ht="77.150000000000006" customHeight="1" x14ac:dyDescent="0.35">
      <c r="B1371" s="574" t="s">
        <v>176</v>
      </c>
      <c r="C1371" s="576" t="s">
        <v>177</v>
      </c>
      <c r="D1371" s="574"/>
      <c r="E1371" s="576" t="s">
        <v>2335</v>
      </c>
      <c r="F1371" s="577" t="s">
        <v>2334</v>
      </c>
      <c r="G1371" s="607">
        <v>37666.53</v>
      </c>
      <c r="H1371" s="606">
        <f>J1371+K1371+L1371+M1371+N1371</f>
        <v>37666.53</v>
      </c>
      <c r="I1371" s="265">
        <f t="shared" si="21"/>
        <v>0.84999972123792666</v>
      </c>
      <c r="J1371" s="608">
        <v>27214.05</v>
      </c>
      <c r="K1371" s="606">
        <v>4802.49</v>
      </c>
      <c r="L1371" s="606">
        <v>0</v>
      </c>
      <c r="M1371" s="606">
        <v>0</v>
      </c>
      <c r="N1371" s="606">
        <v>5649.99</v>
      </c>
      <c r="O1371" s="27" t="s">
        <v>27</v>
      </c>
      <c r="P1371" s="574"/>
      <c r="Q1371" s="574"/>
      <c r="R1371" s="574"/>
      <c r="S1371" s="574"/>
      <c r="T1371" s="574"/>
      <c r="U1371" s="574"/>
      <c r="V1371" s="574"/>
      <c r="W1371" s="574"/>
      <c r="GA1371" s="204"/>
    </row>
    <row r="1372" spans="2:183" s="215" customFormat="1" ht="78.650000000000006" customHeight="1" x14ac:dyDescent="0.35">
      <c r="B1372" s="574" t="s">
        <v>351</v>
      </c>
      <c r="C1372" s="576" t="s">
        <v>50</v>
      </c>
      <c r="D1372" s="574"/>
      <c r="E1372" s="576" t="s">
        <v>2336</v>
      </c>
      <c r="F1372" s="577" t="s">
        <v>2337</v>
      </c>
      <c r="G1372" s="606">
        <v>22741.8</v>
      </c>
      <c r="H1372" s="606">
        <f>J1372+K1372+L1372+M1372+N1372</f>
        <v>22741.989999999998</v>
      </c>
      <c r="I1372" s="265">
        <f t="shared" si="21"/>
        <v>0.50003979423084788</v>
      </c>
      <c r="J1372" s="606">
        <v>9666.26</v>
      </c>
      <c r="K1372" s="606">
        <v>1705.64</v>
      </c>
      <c r="L1372" s="606">
        <v>0</v>
      </c>
      <c r="M1372" s="606">
        <v>0</v>
      </c>
      <c r="N1372" s="606">
        <v>11370.09</v>
      </c>
      <c r="O1372" s="27" t="s">
        <v>27</v>
      </c>
      <c r="P1372" s="574"/>
      <c r="Q1372" s="574"/>
      <c r="R1372" s="574"/>
      <c r="S1372" s="574"/>
      <c r="T1372" s="574"/>
      <c r="U1372" s="574"/>
      <c r="V1372" s="574"/>
      <c r="W1372" s="574"/>
      <c r="GA1372" s="204"/>
    </row>
    <row r="1373" spans="2:183" s="215" customFormat="1" ht="74.150000000000006" customHeight="1" x14ac:dyDescent="0.35">
      <c r="B1373" s="574" t="s">
        <v>1309</v>
      </c>
      <c r="C1373" s="14" t="s">
        <v>2218</v>
      </c>
      <c r="D1373" s="574"/>
      <c r="E1373" s="576" t="s">
        <v>2338</v>
      </c>
      <c r="F1373" s="577" t="s">
        <v>333</v>
      </c>
      <c r="G1373" s="15">
        <v>153968.99</v>
      </c>
      <c r="H1373" s="15">
        <f>J1373+K1373+L1373+M1373+N1373</f>
        <v>148579.60999999999</v>
      </c>
      <c r="I1373" s="265">
        <f t="shared" si="21"/>
        <v>0.8394194196633038</v>
      </c>
      <c r="J1373" s="15">
        <v>106012.52</v>
      </c>
      <c r="K1373" s="15">
        <v>18708.09</v>
      </c>
      <c r="L1373" s="15">
        <v>0</v>
      </c>
      <c r="M1373" s="15">
        <v>0</v>
      </c>
      <c r="N1373" s="34">
        <v>23859</v>
      </c>
      <c r="O1373" s="27" t="s">
        <v>27</v>
      </c>
      <c r="P1373" s="574"/>
      <c r="Q1373" s="574"/>
      <c r="R1373" s="574"/>
      <c r="S1373" s="574"/>
      <c r="T1373" s="574"/>
      <c r="U1373" s="574"/>
      <c r="V1373" s="574"/>
      <c r="W1373" s="574"/>
      <c r="GA1373" s="204"/>
    </row>
    <row r="1374" spans="2:183" s="215" customFormat="1" ht="68.400000000000006" customHeight="1" x14ac:dyDescent="0.35">
      <c r="B1374" s="574" t="s">
        <v>351</v>
      </c>
      <c r="C1374" s="14" t="s">
        <v>50</v>
      </c>
      <c r="D1374" s="574"/>
      <c r="E1374" s="576" t="s">
        <v>2339</v>
      </c>
      <c r="F1374" s="577" t="s">
        <v>2340</v>
      </c>
      <c r="G1374" s="15">
        <v>249238</v>
      </c>
      <c r="H1374" s="15">
        <f>J1374+K1374+L1374+M1374+N1374</f>
        <v>249238</v>
      </c>
      <c r="I1374" s="265">
        <f t="shared" si="21"/>
        <v>0.75</v>
      </c>
      <c r="J1374" s="15">
        <v>158889.22</v>
      </c>
      <c r="K1374" s="15">
        <v>28039.279999999999</v>
      </c>
      <c r="L1374" s="15">
        <v>0</v>
      </c>
      <c r="M1374" s="15">
        <v>0</v>
      </c>
      <c r="N1374" s="34">
        <v>62309.5</v>
      </c>
      <c r="O1374" s="27" t="s">
        <v>27</v>
      </c>
      <c r="P1374" s="574"/>
      <c r="Q1374" s="574"/>
      <c r="R1374" s="574"/>
      <c r="S1374" s="574"/>
      <c r="T1374" s="574"/>
      <c r="U1374" s="574"/>
      <c r="V1374" s="574"/>
      <c r="W1374" s="574"/>
      <c r="GA1374" s="204"/>
    </row>
    <row r="1375" spans="2:183" s="215" customFormat="1" ht="87" customHeight="1" x14ac:dyDescent="0.35">
      <c r="B1375" s="574" t="s">
        <v>1364</v>
      </c>
      <c r="C1375" s="14" t="s">
        <v>72</v>
      </c>
      <c r="D1375" s="574"/>
      <c r="E1375" s="576" t="s">
        <v>2341</v>
      </c>
      <c r="F1375" s="577" t="s">
        <v>2342</v>
      </c>
      <c r="G1375" s="15">
        <v>425445.44</v>
      </c>
      <c r="H1375" s="15">
        <f>J1375+K1375+L1375+M1375+N1375</f>
        <v>422345.44</v>
      </c>
      <c r="I1375" s="265">
        <f t="shared" si="21"/>
        <v>0.75</v>
      </c>
      <c r="J1375" s="15">
        <v>316759.08</v>
      </c>
      <c r="K1375" s="15">
        <v>0</v>
      </c>
      <c r="L1375" s="15">
        <v>0</v>
      </c>
      <c r="M1375" s="15">
        <v>0</v>
      </c>
      <c r="N1375" s="34">
        <v>105586.36</v>
      </c>
      <c r="O1375" s="27" t="s">
        <v>27</v>
      </c>
      <c r="P1375" s="574"/>
      <c r="Q1375" s="574"/>
      <c r="R1375" s="574"/>
      <c r="S1375" s="574"/>
      <c r="T1375" s="574"/>
      <c r="U1375" s="574"/>
      <c r="V1375" s="574"/>
      <c r="W1375" s="574"/>
      <c r="GA1375" s="204"/>
    </row>
    <row r="1376" spans="2:183" s="215" customFormat="1" ht="87" customHeight="1" x14ac:dyDescent="0.35">
      <c r="B1376" s="574" t="s">
        <v>2343</v>
      </c>
      <c r="C1376" s="14" t="s">
        <v>2344</v>
      </c>
      <c r="D1376" s="574"/>
      <c r="E1376" s="576" t="s">
        <v>2345</v>
      </c>
      <c r="F1376" s="577" t="s">
        <v>2346</v>
      </c>
      <c r="G1376" s="26">
        <v>200000</v>
      </c>
      <c r="H1376" s="15">
        <f>J1376+K1376+L1376+M1376+N1376</f>
        <v>168121.21999999997</v>
      </c>
      <c r="I1376" s="265">
        <f t="shared" si="21"/>
        <v>0.99999988103821758</v>
      </c>
      <c r="J1376" s="26">
        <v>142903.01999999999</v>
      </c>
      <c r="K1376" s="26">
        <v>25218.18</v>
      </c>
      <c r="L1376" s="15">
        <v>0</v>
      </c>
      <c r="M1376" s="15">
        <v>0</v>
      </c>
      <c r="N1376" s="32">
        <v>0.02</v>
      </c>
      <c r="O1376" s="27" t="s">
        <v>27</v>
      </c>
      <c r="P1376" s="574"/>
      <c r="Q1376" s="574"/>
      <c r="R1376" s="574"/>
      <c r="S1376" s="574"/>
      <c r="T1376" s="574"/>
      <c r="U1376" s="574"/>
      <c r="V1376" s="574"/>
      <c r="W1376" s="574"/>
      <c r="GA1376" s="204"/>
    </row>
    <row r="1377" spans="2:183" s="215" customFormat="1" ht="78.900000000000006" customHeight="1" x14ac:dyDescent="0.35">
      <c r="B1377" s="574" t="s">
        <v>1309</v>
      </c>
      <c r="C1377" s="14" t="s">
        <v>50</v>
      </c>
      <c r="D1377" s="394"/>
      <c r="E1377" s="14" t="s">
        <v>2347</v>
      </c>
      <c r="F1377" s="12" t="s">
        <v>2348</v>
      </c>
      <c r="G1377" s="264">
        <v>111062.67</v>
      </c>
      <c r="H1377" s="264">
        <f>J1377+K1377+L1377+M1377+N1377</f>
        <v>104716.63</v>
      </c>
      <c r="I1377" s="265">
        <f t="shared" si="21"/>
        <v>0.74999997612604608</v>
      </c>
      <c r="J1377" s="264">
        <v>66756.84</v>
      </c>
      <c r="K1377" s="264">
        <v>11780.63</v>
      </c>
      <c r="L1377" s="264">
        <v>0</v>
      </c>
      <c r="M1377" s="264">
        <v>0</v>
      </c>
      <c r="N1377" s="264">
        <v>26179.16</v>
      </c>
      <c r="O1377" s="27" t="s">
        <v>27</v>
      </c>
      <c r="P1377" s="565"/>
      <c r="Q1377" s="565"/>
      <c r="R1377" s="565"/>
      <c r="S1377" s="565"/>
      <c r="T1377" s="565"/>
      <c r="U1377" s="565"/>
      <c r="V1377" s="565"/>
      <c r="W1377" s="565"/>
      <c r="GA1377" s="204"/>
    </row>
    <row r="1378" spans="2:183" s="215" customFormat="1" ht="79.5" customHeight="1" x14ac:dyDescent="0.35">
      <c r="B1378" s="574" t="s">
        <v>1309</v>
      </c>
      <c r="C1378" s="14" t="s">
        <v>50</v>
      </c>
      <c r="D1378" s="394"/>
      <c r="E1378" s="14" t="s">
        <v>2349</v>
      </c>
      <c r="F1378" s="13" t="s">
        <v>2350</v>
      </c>
      <c r="G1378" s="264">
        <v>109274.57</v>
      </c>
      <c r="H1378" s="264">
        <f>J1378+K1378+L1378+M1378+N1378</f>
        <v>101024.57</v>
      </c>
      <c r="I1378" s="265">
        <f t="shared" si="21"/>
        <v>0.75000002474645522</v>
      </c>
      <c r="J1378" s="264">
        <v>64403.16</v>
      </c>
      <c r="K1378" s="264">
        <v>11365.27</v>
      </c>
      <c r="L1378" s="264">
        <v>0</v>
      </c>
      <c r="M1378" s="264">
        <v>0</v>
      </c>
      <c r="N1378" s="264">
        <v>25256.14</v>
      </c>
      <c r="O1378" s="27" t="s">
        <v>27</v>
      </c>
      <c r="P1378" s="565"/>
      <c r="Q1378" s="565"/>
      <c r="R1378" s="565"/>
      <c r="S1378" s="565"/>
      <c r="T1378" s="565"/>
      <c r="U1378" s="565"/>
      <c r="V1378" s="565"/>
      <c r="W1378" s="565"/>
      <c r="GA1378" s="204"/>
    </row>
    <row r="1379" spans="2:183" s="215" customFormat="1" ht="98.15" customHeight="1" x14ac:dyDescent="0.35">
      <c r="B1379" s="574" t="s">
        <v>1309</v>
      </c>
      <c r="C1379" s="14" t="s">
        <v>50</v>
      </c>
      <c r="D1379" s="394"/>
      <c r="E1379" s="336" t="s">
        <v>2351</v>
      </c>
      <c r="F1379" s="12" t="s">
        <v>2352</v>
      </c>
      <c r="G1379" s="264">
        <v>38540.58</v>
      </c>
      <c r="H1379" s="264">
        <f>J1379+K1379+L1379+M1379+N1379</f>
        <v>32755.19</v>
      </c>
      <c r="I1379" s="265">
        <f t="shared" si="21"/>
        <v>0.74995412940666806</v>
      </c>
      <c r="J1379" s="264">
        <v>20880.16</v>
      </c>
      <c r="K1379" s="264">
        <v>3684.73</v>
      </c>
      <c r="L1379" s="264">
        <v>0</v>
      </c>
      <c r="M1379" s="264">
        <v>0</v>
      </c>
      <c r="N1379" s="264">
        <v>8190.3</v>
      </c>
      <c r="O1379" s="27" t="s">
        <v>27</v>
      </c>
      <c r="P1379" s="565"/>
      <c r="Q1379" s="565"/>
      <c r="R1379" s="565"/>
      <c r="S1379" s="565"/>
      <c r="T1379" s="565"/>
      <c r="U1379" s="565"/>
      <c r="V1379" s="565"/>
      <c r="W1379" s="565"/>
      <c r="GA1379" s="204"/>
    </row>
    <row r="1380" spans="2:183" s="215" customFormat="1" ht="87" customHeight="1" x14ac:dyDescent="0.35">
      <c r="B1380" s="574" t="s">
        <v>1309</v>
      </c>
      <c r="C1380" s="14" t="s">
        <v>50</v>
      </c>
      <c r="D1380" s="394"/>
      <c r="E1380" s="126" t="s">
        <v>2353</v>
      </c>
      <c r="F1380" s="12" t="s">
        <v>2354</v>
      </c>
      <c r="G1380" s="264">
        <v>41183.589999999997</v>
      </c>
      <c r="H1380" s="264">
        <f>J1380+K1380+L1380+M1380+N1380</f>
        <v>35519.199999999997</v>
      </c>
      <c r="I1380" s="265">
        <f t="shared" si="21"/>
        <v>0.74825277596342266</v>
      </c>
      <c r="J1380" s="264">
        <v>22590.73</v>
      </c>
      <c r="K1380" s="264">
        <v>3986.61</v>
      </c>
      <c r="L1380" s="264">
        <v>0</v>
      </c>
      <c r="M1380" s="264">
        <v>0</v>
      </c>
      <c r="N1380" s="264">
        <v>8941.86</v>
      </c>
      <c r="O1380" s="27" t="s">
        <v>27</v>
      </c>
      <c r="P1380" s="565"/>
      <c r="Q1380" s="565"/>
      <c r="R1380" s="565"/>
      <c r="S1380" s="565"/>
      <c r="T1380" s="565"/>
      <c r="U1380" s="565"/>
      <c r="V1380" s="565"/>
      <c r="W1380" s="565"/>
      <c r="GA1380" s="204"/>
    </row>
    <row r="1381" spans="2:183" s="215" customFormat="1" ht="64.5" customHeight="1" x14ac:dyDescent="0.35">
      <c r="B1381" s="574" t="s">
        <v>1486</v>
      </c>
      <c r="C1381" s="14" t="s">
        <v>1487</v>
      </c>
      <c r="D1381" s="394"/>
      <c r="E1381" s="14" t="s">
        <v>2355</v>
      </c>
      <c r="F1381" s="13" t="s">
        <v>2356</v>
      </c>
      <c r="G1381" s="264">
        <v>12000</v>
      </c>
      <c r="H1381" s="264">
        <f>J1381+K1381+L1381+M1381+N1381</f>
        <v>12000</v>
      </c>
      <c r="I1381" s="265">
        <f t="shared" si="21"/>
        <v>1</v>
      </c>
      <c r="J1381" s="264">
        <v>10200</v>
      </c>
      <c r="K1381" s="264">
        <v>1800</v>
      </c>
      <c r="L1381" s="264">
        <v>0</v>
      </c>
      <c r="M1381" s="264">
        <v>0</v>
      </c>
      <c r="N1381" s="264">
        <v>0</v>
      </c>
      <c r="O1381" s="27" t="s">
        <v>27</v>
      </c>
      <c r="P1381" s="565"/>
      <c r="Q1381" s="565"/>
      <c r="R1381" s="565"/>
      <c r="S1381" s="565"/>
      <c r="T1381" s="565"/>
      <c r="U1381" s="565"/>
      <c r="V1381" s="565"/>
      <c r="W1381" s="565"/>
      <c r="GA1381" s="204"/>
    </row>
    <row r="1382" spans="2:183" s="215" customFormat="1" ht="77.150000000000006" customHeight="1" x14ac:dyDescent="0.35">
      <c r="B1382" s="13" t="s">
        <v>176</v>
      </c>
      <c r="C1382" s="14" t="s">
        <v>2357</v>
      </c>
      <c r="D1382" s="394"/>
      <c r="E1382" s="14" t="s">
        <v>2358</v>
      </c>
      <c r="F1382" s="13" t="s">
        <v>2359</v>
      </c>
      <c r="G1382" s="264">
        <v>21224</v>
      </c>
      <c r="H1382" s="264">
        <f>J1382+K1382+L1382+M1382+N1382</f>
        <v>21224.28</v>
      </c>
      <c r="I1382" s="265">
        <f t="shared" si="21"/>
        <v>0.85000197886571427</v>
      </c>
      <c r="J1382" s="264">
        <v>15334.34</v>
      </c>
      <c r="K1382" s="264">
        <v>2706.34</v>
      </c>
      <c r="L1382" s="264">
        <v>0</v>
      </c>
      <c r="M1382" s="264">
        <v>0</v>
      </c>
      <c r="N1382" s="264">
        <v>3183.6</v>
      </c>
      <c r="O1382" s="27" t="s">
        <v>27</v>
      </c>
      <c r="P1382" s="565"/>
      <c r="Q1382" s="565"/>
      <c r="R1382" s="565"/>
      <c r="S1382" s="565"/>
      <c r="T1382" s="565"/>
      <c r="U1382" s="565"/>
      <c r="V1382" s="565"/>
      <c r="W1382" s="565"/>
      <c r="GA1382" s="204"/>
    </row>
    <row r="1383" spans="2:183" s="215" customFormat="1" ht="89.4" customHeight="1" x14ac:dyDescent="0.35">
      <c r="B1383" s="13" t="s">
        <v>176</v>
      </c>
      <c r="C1383" s="14" t="s">
        <v>2357</v>
      </c>
      <c r="D1383" s="394"/>
      <c r="E1383" s="14" t="s">
        <v>2360</v>
      </c>
      <c r="F1383" s="13" t="s">
        <v>2359</v>
      </c>
      <c r="G1383" s="264">
        <v>25000</v>
      </c>
      <c r="H1383" s="264">
        <f>J1383+K1383+L1383+M1383+N1383</f>
        <v>25000</v>
      </c>
      <c r="I1383" s="265">
        <f t="shared" si="21"/>
        <v>1</v>
      </c>
      <c r="J1383" s="264">
        <v>21250</v>
      </c>
      <c r="K1383" s="264">
        <v>3750</v>
      </c>
      <c r="L1383" s="264">
        <v>0</v>
      </c>
      <c r="M1383" s="264">
        <v>0</v>
      </c>
      <c r="N1383" s="264">
        <v>0</v>
      </c>
      <c r="O1383" s="27" t="s">
        <v>27</v>
      </c>
      <c r="P1383" s="565"/>
      <c r="Q1383" s="565"/>
      <c r="R1383" s="565"/>
      <c r="S1383" s="565"/>
      <c r="T1383" s="565"/>
      <c r="U1383" s="565"/>
      <c r="V1383" s="565"/>
      <c r="W1383" s="565"/>
      <c r="GA1383" s="204"/>
    </row>
    <row r="1384" spans="2:183" s="215" customFormat="1" ht="69.650000000000006" customHeight="1" x14ac:dyDescent="0.35">
      <c r="B1384" s="574">
        <v>10</v>
      </c>
      <c r="C1384" s="14" t="s">
        <v>1924</v>
      </c>
      <c r="D1384" s="394"/>
      <c r="E1384" s="14" t="s">
        <v>2361</v>
      </c>
      <c r="F1384" s="13" t="s">
        <v>2362</v>
      </c>
      <c r="G1384" s="264">
        <v>19927.89</v>
      </c>
      <c r="H1384" s="264">
        <f>J1384+K1384+L1384+M1384+N1384</f>
        <v>19927.89</v>
      </c>
      <c r="I1384" s="265">
        <f t="shared" si="21"/>
        <v>1</v>
      </c>
      <c r="J1384" s="264">
        <v>16938.7</v>
      </c>
      <c r="K1384" s="264">
        <v>2989.19</v>
      </c>
      <c r="L1384" s="264">
        <v>0</v>
      </c>
      <c r="M1384" s="264">
        <v>0</v>
      </c>
      <c r="N1384" s="264">
        <v>0</v>
      </c>
      <c r="O1384" s="27" t="s">
        <v>27</v>
      </c>
      <c r="P1384" s="565"/>
      <c r="Q1384" s="565"/>
      <c r="R1384" s="565"/>
      <c r="S1384" s="565"/>
      <c r="T1384" s="565"/>
      <c r="U1384" s="565"/>
      <c r="V1384" s="565"/>
      <c r="W1384" s="565"/>
      <c r="GA1384" s="204"/>
    </row>
    <row r="1385" spans="2:183" s="215" customFormat="1" ht="118.5" customHeight="1" x14ac:dyDescent="0.35">
      <c r="B1385" s="574" t="str">
        <f>'[6]CE du 03 août 2023'!$B$13</f>
        <v>5.1.1</v>
      </c>
      <c r="C1385" s="14" t="str">
        <f>'[6]CE du 03 août 2023'!$C$13</f>
        <v>Prévention des conséquences des catastrophes naturelles et évènement catastrophiques</v>
      </c>
      <c r="D1385" s="394"/>
      <c r="E1385" s="14" t="str">
        <f>'[6]CE du 03 août 2023'!$E$13</f>
        <v>Acquisition de matériel d'entretien des aménagements hydrauliques dans le cadre de la prévention des inondations de la SAS CANASUC en 2023</v>
      </c>
      <c r="F1385" s="13" t="str">
        <f>'[6]CE du 03 août 2023'!$F$13</f>
        <v>SAS CANASUC</v>
      </c>
      <c r="G1385" s="264">
        <v>156290</v>
      </c>
      <c r="H1385" s="264">
        <f>J1385+K1385+L1385+M1385+N1385</f>
        <v>156290</v>
      </c>
      <c r="I1385" s="265">
        <f t="shared" si="21"/>
        <v>0.8</v>
      </c>
      <c r="J1385" s="264">
        <v>106277.2</v>
      </c>
      <c r="K1385" s="264">
        <v>18754.8</v>
      </c>
      <c r="L1385" s="264">
        <v>0</v>
      </c>
      <c r="M1385" s="264">
        <v>0</v>
      </c>
      <c r="N1385" s="264">
        <v>31258</v>
      </c>
      <c r="O1385" s="27" t="s">
        <v>27</v>
      </c>
      <c r="P1385" s="565"/>
      <c r="Q1385" s="565"/>
      <c r="R1385" s="565"/>
      <c r="S1385" s="565"/>
      <c r="T1385" s="565"/>
      <c r="U1385" s="565"/>
      <c r="V1385" s="565"/>
      <c r="W1385" s="565"/>
      <c r="GA1385" s="204"/>
    </row>
    <row r="1386" spans="2:183" s="215" customFormat="1" ht="146.15" customHeight="1" x14ac:dyDescent="0.35">
      <c r="B1386" s="20" t="s">
        <v>351</v>
      </c>
      <c r="C1386" s="14" t="s">
        <v>50</v>
      </c>
      <c r="D1386" s="394"/>
      <c r="E1386" s="336" t="s">
        <v>2363</v>
      </c>
      <c r="F1386" s="12" t="s">
        <v>2364</v>
      </c>
      <c r="G1386" s="264">
        <v>419584.5</v>
      </c>
      <c r="H1386" s="264">
        <f>J1386+K1386+L1386+M1386+N1386</f>
        <v>349444.5</v>
      </c>
      <c r="I1386" s="265">
        <f t="shared" si="21"/>
        <v>0.73726494479094684</v>
      </c>
      <c r="J1386" s="264">
        <v>218988.2</v>
      </c>
      <c r="K1386" s="264">
        <v>38644.980000000003</v>
      </c>
      <c r="L1386" s="264">
        <v>0</v>
      </c>
      <c r="M1386" s="264">
        <v>0</v>
      </c>
      <c r="N1386" s="264">
        <v>91811.32</v>
      </c>
      <c r="O1386" s="27" t="s">
        <v>27</v>
      </c>
      <c r="P1386" s="565"/>
      <c r="Q1386" s="565"/>
      <c r="R1386" s="565"/>
      <c r="S1386" s="565"/>
      <c r="T1386" s="565"/>
      <c r="U1386" s="565"/>
      <c r="V1386" s="565"/>
      <c r="W1386" s="565"/>
      <c r="GA1386" s="204"/>
    </row>
    <row r="1387" spans="2:183" s="215" customFormat="1" ht="124.5" customHeight="1" x14ac:dyDescent="0.35">
      <c r="B1387" s="13" t="s">
        <v>351</v>
      </c>
      <c r="C1387" s="14" t="s">
        <v>2365</v>
      </c>
      <c r="D1387" s="394"/>
      <c r="E1387" s="336" t="s">
        <v>2366</v>
      </c>
      <c r="F1387" s="12" t="s">
        <v>2367</v>
      </c>
      <c r="G1387" s="264">
        <v>248951.04000000001</v>
      </c>
      <c r="H1387" s="264">
        <f>J1387+K1387+L1387+M1387+N1387</f>
        <v>216562.85</v>
      </c>
      <c r="I1387" s="265">
        <f t="shared" si="21"/>
        <v>0.75000001154399298</v>
      </c>
      <c r="J1387" s="264">
        <v>158410.14000000001</v>
      </c>
      <c r="K1387" s="264">
        <v>0</v>
      </c>
      <c r="L1387" s="264">
        <v>0</v>
      </c>
      <c r="M1387" s="264">
        <v>4012</v>
      </c>
      <c r="N1387" s="264">
        <v>54140.71</v>
      </c>
      <c r="O1387" s="27" t="s">
        <v>27</v>
      </c>
      <c r="P1387" s="565"/>
      <c r="Q1387" s="565"/>
      <c r="R1387" s="565"/>
      <c r="S1387" s="565"/>
      <c r="T1387" s="565"/>
      <c r="U1387" s="565"/>
      <c r="V1387" s="565"/>
      <c r="W1387" s="565"/>
      <c r="GA1387" s="204"/>
    </row>
    <row r="1388" spans="2:183" s="215" customFormat="1" ht="118.5" customHeight="1" x14ac:dyDescent="0.35">
      <c r="B1388" s="13" t="s">
        <v>351</v>
      </c>
      <c r="C1388" s="14" t="s">
        <v>50</v>
      </c>
      <c r="D1388" s="394"/>
      <c r="E1388" s="336" t="s">
        <v>2368</v>
      </c>
      <c r="F1388" s="12" t="s">
        <v>2369</v>
      </c>
      <c r="G1388" s="264">
        <v>153804.5</v>
      </c>
      <c r="H1388" s="264">
        <f>J1388+K1388+L1388+M1388+N1388</f>
        <v>153804.5</v>
      </c>
      <c r="I1388" s="265">
        <f t="shared" si="21"/>
        <v>0.85000003250880174</v>
      </c>
      <c r="J1388" s="264">
        <v>111123.75</v>
      </c>
      <c r="K1388" s="264">
        <v>19610.080000000002</v>
      </c>
      <c r="L1388" s="264">
        <v>0</v>
      </c>
      <c r="M1388" s="264">
        <v>0</v>
      </c>
      <c r="N1388" s="264">
        <v>23070.67</v>
      </c>
      <c r="O1388" s="27" t="s">
        <v>27</v>
      </c>
      <c r="P1388" s="565"/>
      <c r="Q1388" s="565"/>
      <c r="R1388" s="565"/>
      <c r="S1388" s="565"/>
      <c r="T1388" s="565"/>
      <c r="U1388" s="565"/>
      <c r="V1388" s="565"/>
      <c r="W1388" s="565"/>
      <c r="GA1388" s="204"/>
    </row>
    <row r="1389" spans="2:183" s="215" customFormat="1" ht="95.15" customHeight="1" x14ac:dyDescent="0.35">
      <c r="B1389" s="13" t="s">
        <v>1309</v>
      </c>
      <c r="C1389" s="14" t="s">
        <v>2370</v>
      </c>
      <c r="D1389" s="394"/>
      <c r="E1389" s="336" t="s">
        <v>2371</v>
      </c>
      <c r="F1389" s="12" t="s">
        <v>2372</v>
      </c>
      <c r="G1389" s="264">
        <v>251457.32</v>
      </c>
      <c r="H1389" s="264">
        <f>J1389+K1389+L1389+M1389+N1389</f>
        <v>230234.02000000002</v>
      </c>
      <c r="I1389" s="265">
        <f t="shared" si="21"/>
        <v>0.59999999131318649</v>
      </c>
      <c r="J1389" s="264">
        <v>138140.41</v>
      </c>
      <c r="K1389" s="264">
        <v>0</v>
      </c>
      <c r="L1389" s="264">
        <v>0</v>
      </c>
      <c r="M1389" s="264">
        <v>0</v>
      </c>
      <c r="N1389" s="264">
        <v>92093.61</v>
      </c>
      <c r="O1389" s="27" t="s">
        <v>27</v>
      </c>
      <c r="P1389" s="565"/>
      <c r="Q1389" s="565"/>
      <c r="R1389" s="565"/>
      <c r="S1389" s="565"/>
      <c r="T1389" s="565"/>
      <c r="U1389" s="565"/>
      <c r="V1389" s="565"/>
      <c r="W1389" s="565"/>
      <c r="GA1389" s="204"/>
    </row>
    <row r="1390" spans="2:183" s="215" customFormat="1" ht="119.15" customHeight="1" x14ac:dyDescent="0.35">
      <c r="B1390" s="21" t="s">
        <v>1364</v>
      </c>
      <c r="C1390" s="14" t="s">
        <v>2370</v>
      </c>
      <c r="D1390" s="394"/>
      <c r="E1390" s="336" t="s">
        <v>2373</v>
      </c>
      <c r="F1390" s="12" t="s">
        <v>1368</v>
      </c>
      <c r="G1390" s="264">
        <v>453322.51</v>
      </c>
      <c r="H1390" s="264">
        <f>J1390+K1390+L1390+M1390+N1390</f>
        <v>453322.51</v>
      </c>
      <c r="I1390" s="265">
        <f t="shared" si="21"/>
        <v>0.39999999117625989</v>
      </c>
      <c r="J1390" s="264">
        <v>47075.79</v>
      </c>
      <c r="K1390" s="264">
        <v>0</v>
      </c>
      <c r="L1390" s="264">
        <v>134253.21</v>
      </c>
      <c r="M1390" s="264">
        <v>0</v>
      </c>
      <c r="N1390" s="264">
        <v>271993.51</v>
      </c>
      <c r="O1390" s="27" t="s">
        <v>27</v>
      </c>
      <c r="P1390" s="565"/>
      <c r="Q1390" s="565"/>
      <c r="R1390" s="565"/>
      <c r="S1390" s="565"/>
      <c r="T1390" s="565"/>
      <c r="U1390" s="565"/>
      <c r="V1390" s="565"/>
      <c r="W1390" s="565"/>
      <c r="GA1390" s="204"/>
    </row>
    <row r="1391" spans="2:183" s="215" customFormat="1" ht="95.4" customHeight="1" x14ac:dyDescent="0.35">
      <c r="B1391" s="21" t="s">
        <v>1364</v>
      </c>
      <c r="C1391" s="577" t="s">
        <v>2370</v>
      </c>
      <c r="D1391" s="574"/>
      <c r="E1391" s="610" t="s">
        <v>2374</v>
      </c>
      <c r="F1391" s="577" t="s">
        <v>1381</v>
      </c>
      <c r="G1391" s="264">
        <v>932480.83</v>
      </c>
      <c r="H1391" s="264">
        <f>J1391+K1391+L1391+M1391+N1391</f>
        <v>886385.5</v>
      </c>
      <c r="I1391" s="265">
        <f t="shared" si="21"/>
        <v>0.75000000564088654</v>
      </c>
      <c r="J1391" s="606">
        <v>664789.13</v>
      </c>
      <c r="K1391" s="606">
        <v>0</v>
      </c>
      <c r="L1391" s="606">
        <v>0</v>
      </c>
      <c r="M1391" s="606">
        <v>0</v>
      </c>
      <c r="N1391" s="606">
        <v>221596.37</v>
      </c>
      <c r="O1391" s="27" t="s">
        <v>27</v>
      </c>
      <c r="P1391" s="565"/>
      <c r="Q1391" s="565"/>
      <c r="R1391" s="565"/>
      <c r="S1391" s="565"/>
      <c r="T1391" s="565"/>
      <c r="U1391" s="565"/>
      <c r="V1391" s="565"/>
      <c r="W1391" s="565"/>
      <c r="GA1391" s="204"/>
    </row>
    <row r="1392" spans="2:183" s="215" customFormat="1" ht="99.65" customHeight="1" x14ac:dyDescent="0.35">
      <c r="B1392" s="21" t="s">
        <v>1364</v>
      </c>
      <c r="C1392" s="577" t="s">
        <v>2370</v>
      </c>
      <c r="D1392" s="574"/>
      <c r="E1392" s="610" t="s">
        <v>2375</v>
      </c>
      <c r="F1392" s="577" t="s">
        <v>1229</v>
      </c>
      <c r="G1392" s="264">
        <v>552115.07999999996</v>
      </c>
      <c r="H1392" s="264">
        <f>J1392+K1392+L1392+M1392+N1392</f>
        <v>158726</v>
      </c>
      <c r="I1392" s="265">
        <f t="shared" si="21"/>
        <v>0.64999999999999991</v>
      </c>
      <c r="J1392" s="606">
        <v>87696.11</v>
      </c>
      <c r="K1392" s="606">
        <v>15475.79</v>
      </c>
      <c r="L1392" s="606">
        <v>0</v>
      </c>
      <c r="M1392" s="606">
        <v>0</v>
      </c>
      <c r="N1392" s="606">
        <v>55554.1</v>
      </c>
      <c r="O1392" s="27" t="s">
        <v>27</v>
      </c>
      <c r="P1392" s="565"/>
      <c r="Q1392" s="565"/>
      <c r="R1392" s="565"/>
      <c r="S1392" s="565"/>
      <c r="T1392" s="565"/>
      <c r="U1392" s="565"/>
      <c r="V1392" s="565"/>
      <c r="W1392" s="565"/>
      <c r="GA1392" s="204"/>
    </row>
    <row r="1393" spans="2:183" s="215" customFormat="1" ht="83.4" customHeight="1" x14ac:dyDescent="0.35">
      <c r="B1393" s="21" t="s">
        <v>1602</v>
      </c>
      <c r="C1393" s="576" t="s">
        <v>1603</v>
      </c>
      <c r="D1393" s="574"/>
      <c r="E1393" s="576" t="s">
        <v>2376</v>
      </c>
      <c r="F1393" s="577" t="s">
        <v>2377</v>
      </c>
      <c r="G1393" s="264">
        <v>176170.17</v>
      </c>
      <c r="H1393" s="264">
        <f>J1393+K1393+L1393+M1393+N1393</f>
        <v>173794.68</v>
      </c>
      <c r="I1393" s="265">
        <f t="shared" si="21"/>
        <v>0.64999993095300734</v>
      </c>
      <c r="J1393" s="606">
        <v>96021.55</v>
      </c>
      <c r="K1393" s="606">
        <v>16944.98</v>
      </c>
      <c r="L1393" s="606">
        <v>0</v>
      </c>
      <c r="M1393" s="606">
        <v>0</v>
      </c>
      <c r="N1393" s="606">
        <v>60828.15</v>
      </c>
      <c r="O1393" s="27" t="s">
        <v>27</v>
      </c>
      <c r="P1393" s="565"/>
      <c r="Q1393" s="565"/>
      <c r="R1393" s="565"/>
      <c r="S1393" s="565"/>
      <c r="T1393" s="565"/>
      <c r="U1393" s="565"/>
      <c r="V1393" s="565"/>
      <c r="W1393" s="565"/>
      <c r="GA1393" s="204"/>
    </row>
    <row r="1394" spans="2:183" s="215" customFormat="1" ht="110.15" customHeight="1" x14ac:dyDescent="0.35">
      <c r="B1394" s="21" t="s">
        <v>176</v>
      </c>
      <c r="C1394" s="576" t="s">
        <v>2357</v>
      </c>
      <c r="D1394" s="574"/>
      <c r="E1394" s="576" t="s">
        <v>2378</v>
      </c>
      <c r="F1394" s="577" t="s">
        <v>2379</v>
      </c>
      <c r="G1394" s="264">
        <v>195782.26</v>
      </c>
      <c r="H1394" s="264">
        <f>J1394+K1394+L1394+M1394+N1394</f>
        <v>162592.70000000001</v>
      </c>
      <c r="I1394" s="265">
        <f t="shared" si="21"/>
        <v>0.94999960022805441</v>
      </c>
      <c r="J1394" s="606">
        <v>131293.54999999999</v>
      </c>
      <c r="K1394" s="606">
        <v>23169.45</v>
      </c>
      <c r="L1394" s="606">
        <v>0</v>
      </c>
      <c r="M1394" s="606">
        <v>0</v>
      </c>
      <c r="N1394" s="606">
        <v>8129.7</v>
      </c>
      <c r="O1394" s="27" t="s">
        <v>27</v>
      </c>
      <c r="P1394" s="565"/>
      <c r="Q1394" s="565"/>
      <c r="R1394" s="565"/>
      <c r="S1394" s="565"/>
      <c r="T1394" s="565"/>
      <c r="U1394" s="565"/>
      <c r="V1394" s="565"/>
      <c r="W1394" s="565"/>
      <c r="GA1394" s="204"/>
    </row>
    <row r="1395" spans="2:183" s="215" customFormat="1" ht="101.4" customHeight="1" x14ac:dyDescent="0.35">
      <c r="B1395" s="21" t="s">
        <v>351</v>
      </c>
      <c r="C1395" s="339" t="s">
        <v>2365</v>
      </c>
      <c r="D1395" s="21"/>
      <c r="E1395" s="339" t="s">
        <v>2380</v>
      </c>
      <c r="F1395" s="21" t="s">
        <v>890</v>
      </c>
      <c r="G1395" s="581">
        <v>258218.11</v>
      </c>
      <c r="H1395" s="264">
        <f>J1395+K1395+L1395+M1395+N1395</f>
        <v>113650.85</v>
      </c>
      <c r="I1395" s="265">
        <f t="shared" si="21"/>
        <v>0.75000002199719573</v>
      </c>
      <c r="J1395" s="21">
        <v>72452.42</v>
      </c>
      <c r="K1395" s="21">
        <v>12785.72</v>
      </c>
      <c r="L1395" s="606">
        <v>0</v>
      </c>
      <c r="M1395" s="606">
        <v>0</v>
      </c>
      <c r="N1395" s="606">
        <v>28412.71</v>
      </c>
      <c r="O1395" s="27" t="s">
        <v>27</v>
      </c>
      <c r="P1395" s="565"/>
      <c r="Q1395" s="565"/>
      <c r="R1395" s="565"/>
      <c r="S1395" s="565"/>
      <c r="T1395" s="565"/>
      <c r="U1395" s="565"/>
      <c r="V1395" s="565"/>
      <c r="W1395" s="565"/>
      <c r="GA1395" s="204"/>
    </row>
    <row r="1396" spans="2:183" s="215" customFormat="1" ht="88.5" customHeight="1" x14ac:dyDescent="0.35">
      <c r="B1396" s="13" t="s">
        <v>351</v>
      </c>
      <c r="C1396" s="576" t="s">
        <v>50</v>
      </c>
      <c r="D1396" s="574"/>
      <c r="E1396" s="576" t="s">
        <v>2381</v>
      </c>
      <c r="F1396" s="577" t="s">
        <v>1216</v>
      </c>
      <c r="G1396" s="15">
        <v>149000</v>
      </c>
      <c r="H1396" s="264">
        <f>J1396+K1396+L1396+M1396+N1396</f>
        <v>118475</v>
      </c>
      <c r="I1396" s="265">
        <f t="shared" si="21"/>
        <v>0.65042202996412746</v>
      </c>
      <c r="J1396" s="15">
        <v>65499.93</v>
      </c>
      <c r="K1396" s="15">
        <v>11558.82</v>
      </c>
      <c r="L1396" s="606">
        <v>0</v>
      </c>
      <c r="M1396" s="606">
        <v>0</v>
      </c>
      <c r="N1396" s="34">
        <v>41416.25</v>
      </c>
      <c r="O1396" s="27" t="s">
        <v>27</v>
      </c>
      <c r="P1396" s="565"/>
      <c r="Q1396" s="565"/>
      <c r="R1396" s="565"/>
      <c r="S1396" s="565"/>
      <c r="T1396" s="565"/>
      <c r="U1396" s="565"/>
      <c r="V1396" s="565"/>
      <c r="W1396" s="565"/>
      <c r="GA1396" s="204"/>
    </row>
    <row r="1397" spans="2:183" s="215" customFormat="1" ht="72.900000000000006" customHeight="1" x14ac:dyDescent="0.35">
      <c r="B1397" s="13" t="s">
        <v>351</v>
      </c>
      <c r="C1397" s="576" t="s">
        <v>50</v>
      </c>
      <c r="D1397" s="574"/>
      <c r="E1397" s="576" t="s">
        <v>2382</v>
      </c>
      <c r="F1397" s="577" t="s">
        <v>1229</v>
      </c>
      <c r="G1397" s="15">
        <v>6963</v>
      </c>
      <c r="H1397" s="264">
        <f>J1397+K1397+L1397+M1397+N1397</f>
        <v>6963</v>
      </c>
      <c r="I1397" s="265">
        <f t="shared" si="21"/>
        <v>0.65</v>
      </c>
      <c r="J1397" s="15">
        <v>3847.05</v>
      </c>
      <c r="K1397" s="15">
        <v>678.9</v>
      </c>
      <c r="L1397" s="606">
        <v>0</v>
      </c>
      <c r="M1397" s="606">
        <v>0</v>
      </c>
      <c r="N1397" s="15">
        <v>2437.0500000000002</v>
      </c>
      <c r="O1397" s="27" t="s">
        <v>27</v>
      </c>
      <c r="P1397" s="565"/>
      <c r="Q1397" s="565"/>
      <c r="R1397" s="565"/>
      <c r="S1397" s="565"/>
      <c r="T1397" s="565"/>
      <c r="U1397" s="565"/>
      <c r="V1397" s="565"/>
      <c r="W1397" s="565"/>
      <c r="GA1397" s="204"/>
    </row>
    <row r="1398" spans="2:183" s="215" customFormat="1" ht="50.15" customHeight="1" x14ac:dyDescent="0.35">
      <c r="B1398" s="13" t="s">
        <v>351</v>
      </c>
      <c r="C1398" s="576" t="s">
        <v>50</v>
      </c>
      <c r="D1398" s="574"/>
      <c r="E1398" s="576" t="s">
        <v>2383</v>
      </c>
      <c r="F1398" s="577" t="s">
        <v>2384</v>
      </c>
      <c r="G1398" s="15">
        <v>2940.75</v>
      </c>
      <c r="H1398" s="264">
        <f>J1398+K1398+L1398+M1398+N1398</f>
        <v>2875.4</v>
      </c>
      <c r="I1398" s="265">
        <f t="shared" si="21"/>
        <v>0.5</v>
      </c>
      <c r="J1398" s="15">
        <v>1222.04</v>
      </c>
      <c r="K1398" s="15">
        <v>215.66</v>
      </c>
      <c r="L1398" s="606">
        <v>0</v>
      </c>
      <c r="M1398" s="606">
        <v>0</v>
      </c>
      <c r="N1398" s="34">
        <v>1437.7</v>
      </c>
      <c r="O1398" s="27" t="s">
        <v>27</v>
      </c>
      <c r="P1398" s="565"/>
      <c r="Q1398" s="565"/>
      <c r="R1398" s="565"/>
      <c r="S1398" s="565"/>
      <c r="T1398" s="565"/>
      <c r="U1398" s="565"/>
      <c r="V1398" s="565"/>
      <c r="W1398" s="565"/>
      <c r="GA1398" s="204"/>
    </row>
    <row r="1399" spans="2:183" s="215" customFormat="1" ht="63" customHeight="1" x14ac:dyDescent="0.35">
      <c r="B1399" s="13" t="s">
        <v>351</v>
      </c>
      <c r="C1399" s="576" t="s">
        <v>50</v>
      </c>
      <c r="D1399" s="574"/>
      <c r="E1399" s="576" t="s">
        <v>2385</v>
      </c>
      <c r="F1399" s="577" t="s">
        <v>1126</v>
      </c>
      <c r="G1399" s="15">
        <v>12089.75</v>
      </c>
      <c r="H1399" s="264">
        <f>J1399+K1399+L1399+M1399+N1399</f>
        <v>12089.74</v>
      </c>
      <c r="I1399" s="265">
        <f t="shared" si="21"/>
        <v>0.5</v>
      </c>
      <c r="J1399" s="15">
        <v>5138.13</v>
      </c>
      <c r="K1399" s="15">
        <v>906.74</v>
      </c>
      <c r="L1399" s="606">
        <v>0</v>
      </c>
      <c r="M1399" s="606">
        <v>0</v>
      </c>
      <c r="N1399" s="34">
        <v>6044.87</v>
      </c>
      <c r="O1399" s="27" t="s">
        <v>27</v>
      </c>
      <c r="P1399" s="565"/>
      <c r="Q1399" s="565"/>
      <c r="R1399" s="565"/>
      <c r="S1399" s="565"/>
      <c r="T1399" s="565"/>
      <c r="U1399" s="565"/>
      <c r="V1399" s="565"/>
      <c r="W1399" s="565"/>
      <c r="GA1399" s="204"/>
    </row>
    <row r="1400" spans="2:183" s="215" customFormat="1" ht="64.5" customHeight="1" x14ac:dyDescent="0.35">
      <c r="B1400" s="13" t="s">
        <v>351</v>
      </c>
      <c r="C1400" s="576" t="s">
        <v>50</v>
      </c>
      <c r="D1400" s="574"/>
      <c r="E1400" s="576" t="s">
        <v>2386</v>
      </c>
      <c r="F1400" s="577" t="s">
        <v>1037</v>
      </c>
      <c r="G1400" s="15">
        <v>112084.09</v>
      </c>
      <c r="H1400" s="264">
        <f>J1400+K1400+L1400+M1400+N1400</f>
        <v>86367.85</v>
      </c>
      <c r="I1400" s="265">
        <f t="shared" ref="I1400:I1464" si="22">(J1400+K1400+L1400+M1400)/H1400</f>
        <v>0.75000002894595608</v>
      </c>
      <c r="J1400" s="15">
        <v>55059.51</v>
      </c>
      <c r="K1400" s="15">
        <v>9716.3799999999992</v>
      </c>
      <c r="L1400" s="606">
        <v>0</v>
      </c>
      <c r="M1400" s="606">
        <v>0</v>
      </c>
      <c r="N1400" s="34">
        <v>21591.96</v>
      </c>
      <c r="O1400" s="27" t="s">
        <v>27</v>
      </c>
      <c r="P1400" s="565"/>
      <c r="Q1400" s="565"/>
      <c r="R1400" s="565"/>
      <c r="S1400" s="565"/>
      <c r="T1400" s="565"/>
      <c r="U1400" s="565"/>
      <c r="V1400" s="565"/>
      <c r="W1400" s="565"/>
      <c r="GA1400" s="204"/>
    </row>
    <row r="1401" spans="2:183" s="215" customFormat="1" ht="65.150000000000006" customHeight="1" x14ac:dyDescent="0.35">
      <c r="B1401" s="13" t="s">
        <v>351</v>
      </c>
      <c r="C1401" s="576" t="s">
        <v>50</v>
      </c>
      <c r="D1401" s="574"/>
      <c r="E1401" s="576" t="s">
        <v>2387</v>
      </c>
      <c r="F1401" s="577" t="s">
        <v>1037</v>
      </c>
      <c r="G1401" s="15">
        <v>39048.75</v>
      </c>
      <c r="H1401" s="264">
        <f>J1401+K1401+L1401+M1401+N1401</f>
        <v>33870.300000000003</v>
      </c>
      <c r="I1401" s="265">
        <f t="shared" si="22"/>
        <v>0.75000014762195777</v>
      </c>
      <c r="J1401" s="15">
        <v>21592.32</v>
      </c>
      <c r="K1401" s="15">
        <v>3810.41</v>
      </c>
      <c r="L1401" s="606">
        <v>0</v>
      </c>
      <c r="M1401" s="606">
        <v>0</v>
      </c>
      <c r="N1401" s="34">
        <v>8467.57</v>
      </c>
      <c r="O1401" s="27" t="s">
        <v>27</v>
      </c>
      <c r="P1401" s="565"/>
      <c r="Q1401" s="565"/>
      <c r="R1401" s="565"/>
      <c r="S1401" s="565"/>
      <c r="T1401" s="565"/>
      <c r="U1401" s="565"/>
      <c r="V1401" s="565"/>
      <c r="W1401" s="565"/>
      <c r="GA1401" s="204"/>
    </row>
    <row r="1402" spans="2:183" s="215" customFormat="1" ht="74.150000000000006" customHeight="1" x14ac:dyDescent="0.35">
      <c r="B1402" s="13" t="s">
        <v>351</v>
      </c>
      <c r="C1402" s="576" t="s">
        <v>50</v>
      </c>
      <c r="D1402" s="574"/>
      <c r="E1402" s="576" t="s">
        <v>2388</v>
      </c>
      <c r="F1402" s="577" t="s">
        <v>2389</v>
      </c>
      <c r="G1402" s="15">
        <v>22302.51</v>
      </c>
      <c r="H1402" s="264">
        <f>J1402+K1402+L1402+M1402+N1402</f>
        <v>21386.31</v>
      </c>
      <c r="I1402" s="265">
        <f t="shared" si="22"/>
        <v>0.74999941551394322</v>
      </c>
      <c r="J1402" s="15">
        <v>13633.76</v>
      </c>
      <c r="K1402" s="15">
        <v>2405.96</v>
      </c>
      <c r="L1402" s="606">
        <v>0</v>
      </c>
      <c r="M1402" s="606">
        <v>0</v>
      </c>
      <c r="N1402" s="34">
        <v>5346.59</v>
      </c>
      <c r="O1402" s="27" t="s">
        <v>27</v>
      </c>
      <c r="P1402" s="565"/>
      <c r="Q1402" s="565"/>
      <c r="R1402" s="565"/>
      <c r="S1402" s="565"/>
      <c r="T1402" s="565"/>
      <c r="U1402" s="565"/>
      <c r="V1402" s="565"/>
      <c r="W1402" s="565"/>
      <c r="GA1402" s="204"/>
    </row>
    <row r="1403" spans="2:183" s="215" customFormat="1" ht="54" customHeight="1" x14ac:dyDescent="0.35">
      <c r="B1403" s="12" t="s">
        <v>1486</v>
      </c>
      <c r="C1403" s="576" t="s">
        <v>1500</v>
      </c>
      <c r="D1403" s="574"/>
      <c r="E1403" s="576" t="s">
        <v>2390</v>
      </c>
      <c r="F1403" s="577" t="s">
        <v>2391</v>
      </c>
      <c r="G1403" s="15">
        <v>12000</v>
      </c>
      <c r="H1403" s="264">
        <f>J1403+K1403+L1403+M1403+N1403</f>
        <v>12000</v>
      </c>
      <c r="I1403" s="265">
        <f t="shared" si="22"/>
        <v>1</v>
      </c>
      <c r="J1403" s="15">
        <v>10200</v>
      </c>
      <c r="K1403" s="15">
        <v>1800</v>
      </c>
      <c r="L1403" s="606">
        <v>0</v>
      </c>
      <c r="M1403" s="606">
        <v>0</v>
      </c>
      <c r="N1403" s="606">
        <v>0</v>
      </c>
      <c r="O1403" s="27" t="s">
        <v>27</v>
      </c>
      <c r="P1403" s="565"/>
      <c r="Q1403" s="565"/>
      <c r="R1403" s="565"/>
      <c r="S1403" s="565"/>
      <c r="T1403" s="565"/>
      <c r="U1403" s="565"/>
      <c r="V1403" s="565"/>
      <c r="W1403" s="565"/>
      <c r="GA1403" s="204"/>
    </row>
    <row r="1404" spans="2:183" s="215" customFormat="1" ht="57.9" customHeight="1" x14ac:dyDescent="0.35">
      <c r="B1404" s="12" t="s">
        <v>1486</v>
      </c>
      <c r="C1404" s="576" t="s">
        <v>1500</v>
      </c>
      <c r="D1404" s="574"/>
      <c r="E1404" s="576" t="s">
        <v>2392</v>
      </c>
      <c r="F1404" s="577" t="s">
        <v>2393</v>
      </c>
      <c r="G1404" s="15">
        <v>12000</v>
      </c>
      <c r="H1404" s="264">
        <f>J1404+K1404+L1404+M1404+N1404</f>
        <v>12000</v>
      </c>
      <c r="I1404" s="265">
        <f t="shared" si="22"/>
        <v>1</v>
      </c>
      <c r="J1404" s="15">
        <v>10200</v>
      </c>
      <c r="K1404" s="15">
        <v>1800</v>
      </c>
      <c r="L1404" s="606">
        <v>0</v>
      </c>
      <c r="M1404" s="606">
        <v>0</v>
      </c>
      <c r="N1404" s="606">
        <v>0</v>
      </c>
      <c r="O1404" s="27" t="s">
        <v>27</v>
      </c>
      <c r="P1404" s="565"/>
      <c r="Q1404" s="565"/>
      <c r="R1404" s="565"/>
      <c r="S1404" s="565"/>
      <c r="T1404" s="565"/>
      <c r="U1404" s="565"/>
      <c r="V1404" s="565"/>
      <c r="W1404" s="565"/>
      <c r="GA1404" s="204"/>
    </row>
    <row r="1405" spans="2:183" s="215" customFormat="1" ht="87" customHeight="1" x14ac:dyDescent="0.35">
      <c r="B1405" s="574" t="s">
        <v>351</v>
      </c>
      <c r="C1405" s="14" t="s">
        <v>50</v>
      </c>
      <c r="D1405" s="394"/>
      <c r="E1405" s="287" t="s">
        <v>2394</v>
      </c>
      <c r="F1405" s="12" t="s">
        <v>2395</v>
      </c>
      <c r="G1405" s="264">
        <v>598711.99</v>
      </c>
      <c r="H1405" s="264">
        <f>J1405+K1405+L1405+M1405+N1405</f>
        <v>581817.57999999996</v>
      </c>
      <c r="I1405" s="611">
        <f t="shared" si="22"/>
        <v>0.74974221301460153</v>
      </c>
      <c r="J1405" s="264">
        <v>370781.22</v>
      </c>
      <c r="K1405" s="264">
        <v>65431.98</v>
      </c>
      <c r="L1405" s="264">
        <v>0</v>
      </c>
      <c r="M1405" s="264">
        <v>0</v>
      </c>
      <c r="N1405" s="264">
        <v>145604.38</v>
      </c>
      <c r="O1405" s="27" t="s">
        <v>27</v>
      </c>
      <c r="P1405" s="565"/>
      <c r="Q1405" s="565"/>
      <c r="R1405" s="565"/>
      <c r="S1405" s="565"/>
      <c r="T1405" s="565"/>
      <c r="U1405" s="565"/>
      <c r="V1405" s="565"/>
      <c r="W1405" s="565"/>
      <c r="GA1405" s="204"/>
    </row>
    <row r="1406" spans="2:183" s="215" customFormat="1" ht="50.15" customHeight="1" x14ac:dyDescent="0.35">
      <c r="B1406" s="574" t="s">
        <v>351</v>
      </c>
      <c r="C1406" s="576" t="s">
        <v>50</v>
      </c>
      <c r="D1406" s="574"/>
      <c r="E1406" s="576" t="s">
        <v>2396</v>
      </c>
      <c r="F1406" s="577" t="s">
        <v>808</v>
      </c>
      <c r="G1406" s="15">
        <v>36279.730000000003</v>
      </c>
      <c r="H1406" s="264">
        <f>J1406+K1406+L1406+M1406+N1406</f>
        <v>36279.730000000003</v>
      </c>
      <c r="I1406" s="611">
        <f t="shared" si="22"/>
        <v>0.75000006890900239</v>
      </c>
      <c r="J1406" s="15">
        <v>23128.33</v>
      </c>
      <c r="K1406" s="15">
        <v>4081.47</v>
      </c>
      <c r="L1406" s="15">
        <v>0</v>
      </c>
      <c r="M1406" s="15">
        <v>0</v>
      </c>
      <c r="N1406" s="34">
        <v>9069.93</v>
      </c>
      <c r="O1406" s="27" t="s">
        <v>27</v>
      </c>
      <c r="P1406" s="574"/>
      <c r="Q1406" s="574"/>
      <c r="R1406" s="574"/>
      <c r="S1406" s="574"/>
      <c r="T1406" s="574"/>
      <c r="U1406" s="574"/>
      <c r="V1406" s="574"/>
      <c r="W1406" s="574"/>
      <c r="GA1406" s="204"/>
    </row>
    <row r="1407" spans="2:183" s="215" customFormat="1" ht="50.15" customHeight="1" x14ac:dyDescent="0.35">
      <c r="B1407" s="574" t="s">
        <v>1401</v>
      </c>
      <c r="C1407" s="576" t="s">
        <v>50</v>
      </c>
      <c r="D1407" s="574"/>
      <c r="E1407" s="576" t="s">
        <v>2397</v>
      </c>
      <c r="F1407" s="577" t="s">
        <v>479</v>
      </c>
      <c r="G1407" s="15">
        <v>100651.6</v>
      </c>
      <c r="H1407" s="264">
        <f>J1407+K1407+L1407+M1407+N1407</f>
        <v>100651.6</v>
      </c>
      <c r="I1407" s="611">
        <f t="shared" si="22"/>
        <v>1</v>
      </c>
      <c r="J1407" s="15">
        <v>100651.6</v>
      </c>
      <c r="K1407" s="15">
        <v>0</v>
      </c>
      <c r="L1407" s="15">
        <v>0</v>
      </c>
      <c r="M1407" s="15">
        <v>0</v>
      </c>
      <c r="N1407" s="34">
        <v>0</v>
      </c>
      <c r="O1407" s="27" t="s">
        <v>27</v>
      </c>
      <c r="P1407" s="574"/>
      <c r="Q1407" s="574"/>
      <c r="R1407" s="574"/>
      <c r="S1407" s="574"/>
      <c r="T1407" s="574"/>
      <c r="U1407" s="574"/>
      <c r="V1407" s="574"/>
      <c r="W1407" s="574"/>
      <c r="GA1407" s="204"/>
    </row>
    <row r="1408" spans="2:183" s="215" customFormat="1" ht="50.15" customHeight="1" x14ac:dyDescent="0.35">
      <c r="B1408" s="574" t="s">
        <v>1401</v>
      </c>
      <c r="C1408" s="576" t="s">
        <v>50</v>
      </c>
      <c r="D1408" s="574"/>
      <c r="E1408" s="576" t="s">
        <v>2398</v>
      </c>
      <c r="F1408" s="577" t="s">
        <v>486</v>
      </c>
      <c r="G1408" s="15">
        <v>48451.199999999997</v>
      </c>
      <c r="H1408" s="264">
        <f>J1408+K1408+L1408+M1408+N1408</f>
        <v>48451.199999999997</v>
      </c>
      <c r="I1408" s="611">
        <f t="shared" si="22"/>
        <v>1</v>
      </c>
      <c r="J1408" s="15">
        <v>48451.199999999997</v>
      </c>
      <c r="K1408" s="15">
        <v>0</v>
      </c>
      <c r="L1408" s="15">
        <v>0</v>
      </c>
      <c r="M1408" s="15">
        <v>0</v>
      </c>
      <c r="N1408" s="34">
        <v>0</v>
      </c>
      <c r="O1408" s="27" t="s">
        <v>27</v>
      </c>
      <c r="P1408" s="574"/>
      <c r="Q1408" s="574"/>
      <c r="R1408" s="574"/>
      <c r="S1408" s="574"/>
      <c r="T1408" s="574"/>
      <c r="U1408" s="574"/>
      <c r="V1408" s="574"/>
      <c r="W1408" s="574"/>
      <c r="GA1408" s="204"/>
    </row>
    <row r="1409" spans="2:183" s="215" customFormat="1" ht="50.15" customHeight="1" x14ac:dyDescent="0.35">
      <c r="B1409" s="594">
        <v>10</v>
      </c>
      <c r="C1409" s="595" t="s">
        <v>2331</v>
      </c>
      <c r="D1409" s="594"/>
      <c r="E1409" s="595" t="s">
        <v>2399</v>
      </c>
      <c r="F1409" s="596" t="s">
        <v>2400</v>
      </c>
      <c r="G1409" s="469">
        <v>5180.76</v>
      </c>
      <c r="H1409" s="418">
        <f>J1409+K1409+L1409+M1409+N1409</f>
        <v>5180.7599999999993</v>
      </c>
      <c r="I1409" s="612">
        <f t="shared" si="22"/>
        <v>1</v>
      </c>
      <c r="J1409" s="434">
        <v>4403.6499999999996</v>
      </c>
      <c r="K1409" s="434">
        <v>777.11</v>
      </c>
      <c r="L1409" s="434">
        <v>0</v>
      </c>
      <c r="M1409" s="434">
        <v>0</v>
      </c>
      <c r="N1409" s="568">
        <v>0</v>
      </c>
      <c r="O1409" s="561" t="s">
        <v>27</v>
      </c>
      <c r="P1409" s="594"/>
      <c r="Q1409" s="594"/>
      <c r="R1409" s="594"/>
      <c r="S1409" s="594"/>
      <c r="T1409" s="594"/>
      <c r="U1409" s="594"/>
      <c r="V1409" s="594"/>
      <c r="W1409" s="594"/>
      <c r="GA1409" s="204"/>
    </row>
    <row r="1410" spans="2:183" s="215" customFormat="1" ht="99.9" customHeight="1" x14ac:dyDescent="0.35">
      <c r="B1410" s="574" t="s">
        <v>1309</v>
      </c>
      <c r="C1410" s="576" t="s">
        <v>50</v>
      </c>
      <c r="D1410" s="574"/>
      <c r="E1410" s="576" t="s">
        <v>2401</v>
      </c>
      <c r="F1410" s="577" t="s">
        <v>2402</v>
      </c>
      <c r="G1410" s="26">
        <v>19980</v>
      </c>
      <c r="H1410" s="418">
        <f>J1410+K1410+L1410+M1410+N1410</f>
        <v>19980</v>
      </c>
      <c r="I1410" s="612">
        <f t="shared" si="22"/>
        <v>0.75</v>
      </c>
      <c r="J1410" s="30">
        <v>12737.25</v>
      </c>
      <c r="K1410" s="30">
        <v>2247.75</v>
      </c>
      <c r="L1410" s="434">
        <v>0</v>
      </c>
      <c r="M1410" s="434">
        <v>0</v>
      </c>
      <c r="N1410" s="30">
        <v>4995</v>
      </c>
      <c r="O1410" s="561" t="s">
        <v>27</v>
      </c>
      <c r="P1410" s="574"/>
      <c r="Q1410" s="574"/>
      <c r="R1410" s="574"/>
      <c r="S1410" s="574"/>
      <c r="T1410" s="574"/>
      <c r="U1410" s="574"/>
      <c r="V1410" s="574"/>
      <c r="W1410" s="574"/>
      <c r="X1410" s="574"/>
      <c r="Y1410" s="574"/>
      <c r="GA1410" s="204"/>
    </row>
    <row r="1411" spans="2:183" s="215" customFormat="1" ht="60" customHeight="1" x14ac:dyDescent="0.35">
      <c r="B1411" s="574" t="s">
        <v>1309</v>
      </c>
      <c r="C1411" s="576" t="s">
        <v>50</v>
      </c>
      <c r="D1411" s="574"/>
      <c r="E1411" s="576" t="s">
        <v>2403</v>
      </c>
      <c r="F1411" s="577" t="s">
        <v>2404</v>
      </c>
      <c r="G1411" s="26">
        <v>15805.25</v>
      </c>
      <c r="H1411" s="418">
        <f>J1411+K1411+L1411+M1411+N1411</f>
        <v>15772.25</v>
      </c>
      <c r="I1411" s="612">
        <f t="shared" si="22"/>
        <v>0.55366672478562029</v>
      </c>
      <c r="J1411" s="30">
        <v>7422.68</v>
      </c>
      <c r="K1411" s="30">
        <v>1309.8900000000001</v>
      </c>
      <c r="L1411" s="434">
        <v>0</v>
      </c>
      <c r="M1411" s="434">
        <v>0</v>
      </c>
      <c r="N1411" s="30">
        <v>7039.68</v>
      </c>
      <c r="O1411" s="561" t="s">
        <v>27</v>
      </c>
      <c r="P1411" s="574"/>
      <c r="Q1411" s="574"/>
      <c r="R1411" s="574"/>
      <c r="S1411" s="574"/>
      <c r="T1411" s="574"/>
      <c r="U1411" s="574"/>
      <c r="V1411" s="574"/>
      <c r="W1411" s="574"/>
      <c r="X1411" s="574"/>
      <c r="Y1411" s="574"/>
      <c r="GA1411" s="204"/>
    </row>
    <row r="1412" spans="2:183" s="215" customFormat="1" ht="50.15" customHeight="1" x14ac:dyDescent="0.35">
      <c r="B1412" s="574" t="s">
        <v>1309</v>
      </c>
      <c r="C1412" s="576" t="s">
        <v>50</v>
      </c>
      <c r="D1412" s="574"/>
      <c r="E1412" s="576" t="s">
        <v>2405</v>
      </c>
      <c r="F1412" s="577" t="s">
        <v>938</v>
      </c>
      <c r="G1412" s="26">
        <v>5417</v>
      </c>
      <c r="H1412" s="418">
        <f>J1412+K1412+L1412+M1412+N1412</f>
        <v>5417</v>
      </c>
      <c r="I1412" s="612">
        <f t="shared" si="22"/>
        <v>0.65923020121838649</v>
      </c>
      <c r="J1412" s="30">
        <v>3035.39</v>
      </c>
      <c r="K1412" s="30">
        <v>535.66</v>
      </c>
      <c r="L1412" s="434">
        <v>0</v>
      </c>
      <c r="M1412" s="434">
        <v>0</v>
      </c>
      <c r="N1412" s="30">
        <v>1845.95</v>
      </c>
      <c r="O1412" s="561" t="s">
        <v>27</v>
      </c>
      <c r="P1412" s="574"/>
      <c r="Q1412" s="574"/>
      <c r="R1412" s="574"/>
      <c r="S1412" s="574"/>
      <c r="T1412" s="574"/>
      <c r="U1412" s="574"/>
      <c r="V1412" s="574"/>
      <c r="W1412" s="574"/>
      <c r="X1412" s="574"/>
      <c r="Y1412" s="574"/>
      <c r="GA1412" s="204"/>
    </row>
    <row r="1413" spans="2:183" s="215" customFormat="1" ht="63.9" customHeight="1" x14ac:dyDescent="0.35">
      <c r="B1413" s="574" t="s">
        <v>1309</v>
      </c>
      <c r="C1413" s="576" t="s">
        <v>50</v>
      </c>
      <c r="D1413" s="574"/>
      <c r="E1413" s="576" t="s">
        <v>2406</v>
      </c>
      <c r="F1413" s="577" t="s">
        <v>2407</v>
      </c>
      <c r="G1413" s="26">
        <v>3267.5</v>
      </c>
      <c r="H1413" s="418">
        <f>J1413+K1413+L1413+M1413+N1413</f>
        <v>3267.5</v>
      </c>
      <c r="I1413" s="612">
        <f t="shared" si="22"/>
        <v>0.5</v>
      </c>
      <c r="J1413" s="30">
        <v>1388.68</v>
      </c>
      <c r="K1413" s="30">
        <v>245.07</v>
      </c>
      <c r="L1413" s="434">
        <v>0</v>
      </c>
      <c r="M1413" s="434">
        <v>0</v>
      </c>
      <c r="N1413" s="30">
        <v>1633.75</v>
      </c>
      <c r="O1413" s="561" t="s">
        <v>27</v>
      </c>
      <c r="P1413" s="574"/>
      <c r="Q1413" s="574"/>
      <c r="R1413" s="574"/>
      <c r="S1413" s="574"/>
      <c r="T1413" s="574"/>
      <c r="U1413" s="574"/>
      <c r="V1413" s="574"/>
      <c r="W1413" s="574"/>
      <c r="X1413" s="574"/>
      <c r="Y1413" s="574"/>
      <c r="GA1413" s="204"/>
    </row>
    <row r="1414" spans="2:183" s="215" customFormat="1" ht="50.15" customHeight="1" x14ac:dyDescent="0.35">
      <c r="B1414" s="574" t="s">
        <v>351</v>
      </c>
      <c r="C1414" s="576" t="s">
        <v>50</v>
      </c>
      <c r="D1414" s="574"/>
      <c r="E1414" s="576" t="s">
        <v>2408</v>
      </c>
      <c r="F1414" s="577" t="s">
        <v>2409</v>
      </c>
      <c r="G1414" s="15">
        <v>62224</v>
      </c>
      <c r="H1414" s="418">
        <f>J1414+K1414+L1414+M1414+N1414</f>
        <v>62224</v>
      </c>
      <c r="I1414" s="612">
        <f t="shared" si="22"/>
        <v>0.82783813319619437</v>
      </c>
      <c r="J1414" s="613">
        <v>43784.69</v>
      </c>
      <c r="K1414" s="613">
        <v>7726.71</v>
      </c>
      <c r="L1414" s="434">
        <v>0</v>
      </c>
      <c r="M1414" s="434">
        <v>0</v>
      </c>
      <c r="N1414" s="613">
        <v>10712.6</v>
      </c>
      <c r="O1414" s="561" t="s">
        <v>27</v>
      </c>
      <c r="P1414" s="574"/>
      <c r="Q1414" s="574"/>
      <c r="R1414" s="574"/>
      <c r="S1414" s="574"/>
      <c r="T1414" s="574"/>
      <c r="U1414" s="574"/>
      <c r="V1414" s="574"/>
      <c r="W1414" s="574"/>
      <c r="X1414" s="574"/>
      <c r="Y1414" s="574"/>
      <c r="GA1414" s="204"/>
    </row>
    <row r="1415" spans="2:183" s="215" customFormat="1" ht="50.15" customHeight="1" x14ac:dyDescent="0.35">
      <c r="B1415" s="594">
        <v>10</v>
      </c>
      <c r="C1415" s="595" t="s">
        <v>2331</v>
      </c>
      <c r="D1415" s="594"/>
      <c r="E1415" s="595" t="s">
        <v>2410</v>
      </c>
      <c r="F1415" s="596" t="s">
        <v>2411</v>
      </c>
      <c r="G1415" s="434">
        <v>10342.76</v>
      </c>
      <c r="H1415" s="418">
        <f>J1415+K1415+L1415+M1415+N1415</f>
        <v>10342.76</v>
      </c>
      <c r="I1415" s="612">
        <f t="shared" si="22"/>
        <v>1</v>
      </c>
      <c r="J1415" s="614">
        <v>8791.35</v>
      </c>
      <c r="K1415" s="614">
        <v>1551.41</v>
      </c>
      <c r="L1415" s="434">
        <v>0</v>
      </c>
      <c r="M1415" s="434">
        <v>0</v>
      </c>
      <c r="N1415" s="614">
        <v>0</v>
      </c>
      <c r="O1415" s="561" t="s">
        <v>27</v>
      </c>
      <c r="P1415" s="594"/>
      <c r="Q1415" s="594"/>
      <c r="R1415" s="594"/>
      <c r="S1415" s="594"/>
      <c r="T1415" s="594"/>
      <c r="U1415" s="594"/>
      <c r="V1415" s="594"/>
      <c r="W1415" s="594"/>
      <c r="X1415" s="574"/>
      <c r="Y1415" s="574"/>
      <c r="GA1415" s="204"/>
    </row>
    <row r="1416" spans="2:183" s="215" customFormat="1" ht="50.15" customHeight="1" x14ac:dyDescent="0.35">
      <c r="B1416" s="574" t="s">
        <v>351</v>
      </c>
      <c r="C1416" s="576" t="s">
        <v>50</v>
      </c>
      <c r="D1416" s="574"/>
      <c r="E1416" s="576" t="s">
        <v>2412</v>
      </c>
      <c r="F1416" s="574" t="s">
        <v>2080</v>
      </c>
      <c r="G1416" s="26">
        <v>10586.7</v>
      </c>
      <c r="H1416" s="418">
        <f>J1416+K1416+L1416+M1416+N1416</f>
        <v>10586.7</v>
      </c>
      <c r="I1416" s="612">
        <f t="shared" si="22"/>
        <v>0.5</v>
      </c>
      <c r="J1416" s="30">
        <v>4499.34</v>
      </c>
      <c r="K1416" s="30">
        <v>794.01</v>
      </c>
      <c r="L1416" s="26">
        <v>0</v>
      </c>
      <c r="M1416" s="434">
        <v>0</v>
      </c>
      <c r="N1416" s="30">
        <v>5293.35</v>
      </c>
      <c r="O1416" s="561" t="s">
        <v>27</v>
      </c>
      <c r="P1416" s="574"/>
      <c r="Q1416" s="574"/>
      <c r="R1416" s="574"/>
      <c r="S1416" s="574"/>
      <c r="T1416" s="574"/>
      <c r="U1416" s="574"/>
      <c r="V1416" s="574"/>
      <c r="W1416" s="574"/>
      <c r="GA1416" s="204"/>
    </row>
    <row r="1417" spans="2:183" s="215" customFormat="1" ht="50.15" customHeight="1" x14ac:dyDescent="0.35">
      <c r="B1417" s="574" t="s">
        <v>351</v>
      </c>
      <c r="C1417" s="576" t="s">
        <v>50</v>
      </c>
      <c r="D1417" s="574"/>
      <c r="E1417" s="576" t="s">
        <v>2406</v>
      </c>
      <c r="F1417" s="574" t="s">
        <v>1789</v>
      </c>
      <c r="G1417" s="26">
        <v>4966.6000000000004</v>
      </c>
      <c r="H1417" s="418">
        <f>J1417+K1417+L1417+M1417+N1417</f>
        <v>4835.8999999999996</v>
      </c>
      <c r="I1417" s="612">
        <f t="shared" si="22"/>
        <v>0.5</v>
      </c>
      <c r="J1417" s="30">
        <v>2055.25</v>
      </c>
      <c r="K1417" s="30">
        <v>362.7</v>
      </c>
      <c r="L1417" s="26">
        <v>0</v>
      </c>
      <c r="M1417" s="434">
        <v>0</v>
      </c>
      <c r="N1417" s="30">
        <v>2417.9499999999998</v>
      </c>
      <c r="O1417" s="561" t="s">
        <v>27</v>
      </c>
      <c r="P1417" s="574"/>
      <c r="Q1417" s="574"/>
      <c r="R1417" s="574"/>
      <c r="S1417" s="574"/>
      <c r="T1417" s="574"/>
      <c r="U1417" s="574"/>
      <c r="V1417" s="574"/>
      <c r="W1417" s="574"/>
      <c r="GA1417" s="204"/>
    </row>
    <row r="1418" spans="2:183" s="215" customFormat="1" ht="50.15" customHeight="1" x14ac:dyDescent="0.35">
      <c r="B1418" s="574" t="s">
        <v>351</v>
      </c>
      <c r="C1418" s="576" t="s">
        <v>50</v>
      </c>
      <c r="D1418" s="574"/>
      <c r="E1418" s="576" t="s">
        <v>2406</v>
      </c>
      <c r="F1418" s="574" t="s">
        <v>2413</v>
      </c>
      <c r="G1418" s="26">
        <v>8299.4500000000007</v>
      </c>
      <c r="H1418" s="418">
        <f>J1418+K1418+L1418+M1418+N1418</f>
        <v>8299.4500000000007</v>
      </c>
      <c r="I1418" s="612">
        <f t="shared" si="22"/>
        <v>0.49999939755044009</v>
      </c>
      <c r="J1418" s="30">
        <v>3527.26</v>
      </c>
      <c r="K1418" s="30">
        <v>622.46</v>
      </c>
      <c r="L1418" s="26">
        <v>0</v>
      </c>
      <c r="M1418" s="434">
        <v>0</v>
      </c>
      <c r="N1418" s="30">
        <v>4149.7299999999996</v>
      </c>
      <c r="O1418" s="561" t="s">
        <v>27</v>
      </c>
      <c r="P1418" s="574"/>
      <c r="Q1418" s="574"/>
      <c r="R1418" s="574"/>
      <c r="S1418" s="574"/>
      <c r="T1418" s="574"/>
      <c r="U1418" s="574"/>
      <c r="V1418" s="574"/>
      <c r="W1418" s="574"/>
      <c r="GA1418" s="204"/>
    </row>
    <row r="1419" spans="2:183" s="215" customFormat="1" ht="83.15" customHeight="1" x14ac:dyDescent="0.35">
      <c r="B1419" s="574" t="s">
        <v>351</v>
      </c>
      <c r="C1419" s="576" t="s">
        <v>50</v>
      </c>
      <c r="D1419" s="574"/>
      <c r="E1419" s="576" t="s">
        <v>2414</v>
      </c>
      <c r="F1419" s="577" t="s">
        <v>377</v>
      </c>
      <c r="G1419" s="26">
        <v>28884.7</v>
      </c>
      <c r="H1419" s="418">
        <f>J1419+K1419+L1419+M1419+N1419</f>
        <v>28884.7</v>
      </c>
      <c r="I1419" s="612">
        <f t="shared" si="22"/>
        <v>0.5</v>
      </c>
      <c r="J1419" s="30">
        <v>12275.99</v>
      </c>
      <c r="K1419" s="30">
        <v>2166.36</v>
      </c>
      <c r="L1419" s="26">
        <v>0</v>
      </c>
      <c r="M1419" s="434">
        <v>0</v>
      </c>
      <c r="N1419" s="30">
        <v>14442.35</v>
      </c>
      <c r="O1419" s="561" t="s">
        <v>27</v>
      </c>
      <c r="P1419" s="574"/>
      <c r="Q1419" s="574"/>
      <c r="R1419" s="574"/>
      <c r="S1419" s="574"/>
      <c r="T1419" s="574"/>
      <c r="U1419" s="574"/>
      <c r="V1419" s="574"/>
      <c r="W1419" s="574"/>
      <c r="GA1419" s="204"/>
    </row>
    <row r="1420" spans="2:183" s="215" customFormat="1" ht="89.4" customHeight="1" x14ac:dyDescent="0.35">
      <c r="B1420" s="574" t="s">
        <v>351</v>
      </c>
      <c r="C1420" s="576" t="s">
        <v>50</v>
      </c>
      <c r="D1420" s="574"/>
      <c r="E1420" s="576" t="s">
        <v>2415</v>
      </c>
      <c r="F1420" s="577" t="s">
        <v>1061</v>
      </c>
      <c r="G1420" s="26">
        <v>25029.05</v>
      </c>
      <c r="H1420" s="418">
        <f>J1420+K1420+L1420+M1420+N1420</f>
        <v>22022.949999999997</v>
      </c>
      <c r="I1420" s="612">
        <f t="shared" si="22"/>
        <v>0.49999977296411247</v>
      </c>
      <c r="J1420" s="30">
        <v>9359.74</v>
      </c>
      <c r="K1420" s="30">
        <v>1651.73</v>
      </c>
      <c r="L1420" s="26">
        <v>0</v>
      </c>
      <c r="M1420" s="434">
        <v>0</v>
      </c>
      <c r="N1420" s="30">
        <v>11011.48</v>
      </c>
      <c r="O1420" s="561" t="s">
        <v>27</v>
      </c>
      <c r="P1420" s="574"/>
      <c r="Q1420" s="574"/>
      <c r="R1420" s="574"/>
      <c r="S1420" s="574"/>
      <c r="T1420" s="574"/>
      <c r="U1420" s="574"/>
      <c r="V1420" s="574"/>
      <c r="W1420" s="574"/>
      <c r="GA1420" s="204"/>
    </row>
    <row r="1421" spans="2:183" s="215" customFormat="1" ht="84.9" customHeight="1" x14ac:dyDescent="0.35">
      <c r="B1421" s="574" t="s">
        <v>351</v>
      </c>
      <c r="C1421" s="576" t="s">
        <v>50</v>
      </c>
      <c r="D1421" s="574"/>
      <c r="E1421" s="576" t="s">
        <v>2416</v>
      </c>
      <c r="F1421" s="577" t="s">
        <v>546</v>
      </c>
      <c r="G1421" s="26">
        <v>34009.65</v>
      </c>
      <c r="H1421" s="418">
        <f>J1421+K1421+L1421+M1421+N1421</f>
        <v>33109.65</v>
      </c>
      <c r="I1421" s="612">
        <f t="shared" si="22"/>
        <v>0.50377518336799088</v>
      </c>
      <c r="J1421" s="30">
        <v>14177.84</v>
      </c>
      <c r="K1421" s="30">
        <v>2501.98</v>
      </c>
      <c r="L1421" s="26">
        <v>0</v>
      </c>
      <c r="M1421" s="434">
        <v>0</v>
      </c>
      <c r="N1421" s="30">
        <v>16429.830000000002</v>
      </c>
      <c r="O1421" s="561" t="s">
        <v>27</v>
      </c>
      <c r="P1421" s="574"/>
      <c r="Q1421" s="574"/>
      <c r="R1421" s="574"/>
      <c r="S1421" s="574"/>
      <c r="T1421" s="574"/>
      <c r="U1421" s="574"/>
      <c r="V1421" s="574"/>
      <c r="W1421" s="574"/>
      <c r="GA1421" s="204"/>
    </row>
    <row r="1422" spans="2:183" s="215" customFormat="1" ht="96" customHeight="1" x14ac:dyDescent="0.35">
      <c r="B1422" s="574" t="s">
        <v>351</v>
      </c>
      <c r="C1422" s="576" t="s">
        <v>50</v>
      </c>
      <c r="D1422" s="574"/>
      <c r="E1422" s="576" t="s">
        <v>2417</v>
      </c>
      <c r="F1422" s="577" t="s">
        <v>2418</v>
      </c>
      <c r="G1422" s="26">
        <v>3522.04</v>
      </c>
      <c r="H1422" s="418">
        <f>J1422+K1422+L1422+M1422+N1422</f>
        <v>3274.2400000000002</v>
      </c>
      <c r="I1422" s="612">
        <f t="shared" si="22"/>
        <v>0.75</v>
      </c>
      <c r="J1422" s="30">
        <v>2087.3200000000002</v>
      </c>
      <c r="K1422" s="30">
        <v>368.36</v>
      </c>
      <c r="L1422" s="26">
        <v>0</v>
      </c>
      <c r="M1422" s="434">
        <v>0</v>
      </c>
      <c r="N1422" s="30">
        <v>818.56</v>
      </c>
      <c r="O1422" s="561" t="s">
        <v>27</v>
      </c>
      <c r="P1422" s="574"/>
      <c r="Q1422" s="574"/>
      <c r="R1422" s="574"/>
      <c r="S1422" s="574"/>
      <c r="T1422" s="574"/>
      <c r="U1422" s="574"/>
      <c r="V1422" s="574"/>
      <c r="W1422" s="574"/>
      <c r="GA1422" s="204"/>
    </row>
    <row r="1423" spans="2:183" s="215" customFormat="1" ht="89.15" customHeight="1" x14ac:dyDescent="0.35">
      <c r="B1423" s="574" t="s">
        <v>351</v>
      </c>
      <c r="C1423" s="576" t="s">
        <v>50</v>
      </c>
      <c r="D1423" s="574"/>
      <c r="E1423" s="576" t="s">
        <v>2419</v>
      </c>
      <c r="F1423" s="577" t="s">
        <v>2420</v>
      </c>
      <c r="G1423" s="28">
        <v>10426.41</v>
      </c>
      <c r="H1423" s="418">
        <f>J1423+K1423+L1423+M1423+N1423</f>
        <v>10426.41</v>
      </c>
      <c r="I1423" s="612">
        <f t="shared" si="22"/>
        <v>0.75000023977572339</v>
      </c>
      <c r="J1423" s="615">
        <v>6646.83</v>
      </c>
      <c r="K1423" s="615">
        <v>1172.98</v>
      </c>
      <c r="L1423" s="28">
        <v>0</v>
      </c>
      <c r="M1423" s="434">
        <v>0</v>
      </c>
      <c r="N1423" s="615">
        <v>2606.6</v>
      </c>
      <c r="O1423" s="561" t="s">
        <v>27</v>
      </c>
      <c r="P1423" s="574"/>
      <c r="Q1423" s="574"/>
      <c r="R1423" s="574"/>
      <c r="S1423" s="574"/>
      <c r="T1423" s="574"/>
      <c r="U1423" s="574"/>
      <c r="V1423" s="574"/>
      <c r="W1423" s="574"/>
      <c r="GA1423" s="204"/>
    </row>
    <row r="1424" spans="2:183" s="215" customFormat="1" ht="50.15" customHeight="1" x14ac:dyDescent="0.35">
      <c r="B1424" s="574" t="s">
        <v>2179</v>
      </c>
      <c r="C1424" s="576" t="s">
        <v>2421</v>
      </c>
      <c r="D1424" s="574"/>
      <c r="E1424" s="576" t="s">
        <v>2422</v>
      </c>
      <c r="F1424" s="577" t="s">
        <v>2423</v>
      </c>
      <c r="G1424" s="28">
        <v>52988.800000000003</v>
      </c>
      <c r="H1424" s="418">
        <f>J1424+K1424+L1424+M1424+N1424</f>
        <v>52988.800000000003</v>
      </c>
      <c r="I1424" s="612">
        <f t="shared" si="22"/>
        <v>1</v>
      </c>
      <c r="J1424" s="615">
        <v>52988.800000000003</v>
      </c>
      <c r="K1424" s="615">
        <v>0</v>
      </c>
      <c r="L1424" s="28">
        <v>0</v>
      </c>
      <c r="M1424" s="434">
        <v>0</v>
      </c>
      <c r="N1424" s="615">
        <v>0</v>
      </c>
      <c r="O1424" s="561" t="s">
        <v>27</v>
      </c>
      <c r="P1424" s="574"/>
      <c r="Q1424" s="574"/>
      <c r="R1424" s="574"/>
      <c r="S1424" s="574"/>
      <c r="T1424" s="574"/>
      <c r="U1424" s="574"/>
      <c r="V1424" s="574"/>
      <c r="W1424" s="574"/>
      <c r="GA1424" s="204"/>
    </row>
    <row r="1425" spans="2:183" s="67" customFormat="1" ht="89.4" customHeight="1" x14ac:dyDescent="0.35">
      <c r="B1425" s="616" t="s">
        <v>2198</v>
      </c>
      <c r="C1425" s="91" t="s">
        <v>177</v>
      </c>
      <c r="D1425" s="617"/>
      <c r="E1425" s="91" t="s">
        <v>2424</v>
      </c>
      <c r="F1425" s="69" t="s">
        <v>2425</v>
      </c>
      <c r="G1425" s="28">
        <v>13723.43</v>
      </c>
      <c r="H1425" s="418">
        <f>J1425+K1425+L1425+M1425+N1425</f>
        <v>13723.43</v>
      </c>
      <c r="I1425" s="612">
        <f t="shared" si="22"/>
        <v>0.94999573721729924</v>
      </c>
      <c r="J1425" s="615">
        <v>11081.62</v>
      </c>
      <c r="K1425" s="615">
        <v>1955.58</v>
      </c>
      <c r="L1425" s="28">
        <v>0</v>
      </c>
      <c r="M1425" s="434">
        <v>0</v>
      </c>
      <c r="N1425" s="615">
        <v>686.23</v>
      </c>
      <c r="O1425" s="561" t="s">
        <v>27</v>
      </c>
      <c r="P1425" s="572"/>
      <c r="Q1425" s="572"/>
      <c r="R1425" s="572"/>
      <c r="S1425" s="572"/>
      <c r="T1425" s="572"/>
      <c r="U1425" s="572"/>
      <c r="V1425" s="572"/>
      <c r="W1425" s="572"/>
      <c r="GA1425" s="68"/>
    </row>
    <row r="1426" spans="2:183" s="67" customFormat="1" ht="86.4" customHeight="1" x14ac:dyDescent="0.35">
      <c r="B1426" s="618" t="s">
        <v>1364</v>
      </c>
      <c r="C1426" s="287" t="s">
        <v>72</v>
      </c>
      <c r="D1426" s="287" t="s">
        <v>2426</v>
      </c>
      <c r="E1426" s="287" t="s">
        <v>2427</v>
      </c>
      <c r="F1426" s="20" t="s">
        <v>2305</v>
      </c>
      <c r="G1426" s="37">
        <v>46407.11</v>
      </c>
      <c r="H1426" s="418">
        <f>J1426+K1426+L1426+M1426+N1426</f>
        <v>41437.11</v>
      </c>
      <c r="I1426" s="612">
        <f t="shared" si="22"/>
        <v>0.74999993966760714</v>
      </c>
      <c r="J1426" s="37">
        <v>31077.83</v>
      </c>
      <c r="K1426" s="37">
        <v>0</v>
      </c>
      <c r="L1426" s="37">
        <v>0</v>
      </c>
      <c r="M1426" s="37">
        <v>0</v>
      </c>
      <c r="N1426" s="37">
        <v>10359.280000000001</v>
      </c>
      <c r="O1426" s="561" t="s">
        <v>27</v>
      </c>
      <c r="P1426" s="565"/>
      <c r="Q1426" s="565"/>
      <c r="R1426" s="565"/>
      <c r="S1426" s="565"/>
      <c r="T1426" s="565"/>
      <c r="U1426" s="565"/>
      <c r="V1426" s="565"/>
      <c r="W1426" s="565"/>
      <c r="GA1426" s="68"/>
    </row>
    <row r="1427" spans="2:183" s="67" customFormat="1" ht="69" customHeight="1" x14ac:dyDescent="0.35">
      <c r="B1427" s="618" t="s">
        <v>2428</v>
      </c>
      <c r="C1427" s="287" t="s">
        <v>2421</v>
      </c>
      <c r="D1427" s="287" t="s">
        <v>2429</v>
      </c>
      <c r="E1427" s="287" t="s">
        <v>2430</v>
      </c>
      <c r="F1427" s="20" t="s">
        <v>836</v>
      </c>
      <c r="G1427" s="37">
        <v>20423.900000000001</v>
      </c>
      <c r="H1427" s="418">
        <f>J1427+K1427+L1427+M1427+N1427</f>
        <v>20423.900000000001</v>
      </c>
      <c r="I1427" s="612">
        <f t="shared" si="22"/>
        <v>1</v>
      </c>
      <c r="J1427" s="37">
        <v>20423.900000000001</v>
      </c>
      <c r="K1427" s="37">
        <v>0</v>
      </c>
      <c r="L1427" s="37">
        <v>0</v>
      </c>
      <c r="M1427" s="37">
        <v>0</v>
      </c>
      <c r="N1427" s="37">
        <v>0</v>
      </c>
      <c r="O1427" s="561" t="s">
        <v>27</v>
      </c>
      <c r="P1427" s="565"/>
      <c r="Q1427" s="565"/>
      <c r="R1427" s="565"/>
      <c r="S1427" s="565"/>
      <c r="T1427" s="565"/>
      <c r="U1427" s="565"/>
      <c r="V1427" s="565"/>
      <c r="W1427" s="565"/>
      <c r="GA1427" s="68"/>
    </row>
    <row r="1428" spans="2:183" s="67" customFormat="1" ht="50.15" customHeight="1" x14ac:dyDescent="0.35">
      <c r="B1428" s="618" t="s">
        <v>1448</v>
      </c>
      <c r="C1428" s="287" t="s">
        <v>1449</v>
      </c>
      <c r="D1428" s="287" t="s">
        <v>2431</v>
      </c>
      <c r="E1428" s="287" t="s">
        <v>1449</v>
      </c>
      <c r="F1428" s="20" t="s">
        <v>2409</v>
      </c>
      <c r="G1428" s="37">
        <v>21000</v>
      </c>
      <c r="H1428" s="264">
        <f>J1428+K1428+L1428+M1428+N1428</f>
        <v>21000</v>
      </c>
      <c r="I1428" s="611">
        <f t="shared" si="22"/>
        <v>1</v>
      </c>
      <c r="J1428" s="37">
        <v>17850</v>
      </c>
      <c r="K1428" s="37">
        <v>3150</v>
      </c>
      <c r="L1428" s="37">
        <v>0</v>
      </c>
      <c r="M1428" s="37">
        <v>0</v>
      </c>
      <c r="N1428" s="37">
        <v>0</v>
      </c>
      <c r="O1428" s="27" t="s">
        <v>27</v>
      </c>
      <c r="P1428" s="565"/>
      <c r="Q1428" s="565"/>
      <c r="R1428" s="565"/>
      <c r="S1428" s="565"/>
      <c r="T1428" s="565"/>
      <c r="U1428" s="565"/>
      <c r="V1428" s="565"/>
      <c r="W1428" s="565"/>
      <c r="GA1428" s="68"/>
    </row>
    <row r="1429" spans="2:183" s="67" customFormat="1" ht="50.15" customHeight="1" x14ac:dyDescent="0.35">
      <c r="B1429" s="618" t="s">
        <v>1309</v>
      </c>
      <c r="C1429" s="619" t="s">
        <v>50</v>
      </c>
      <c r="D1429" s="618"/>
      <c r="E1429" s="287" t="s">
        <v>2432</v>
      </c>
      <c r="F1429" s="51" t="s">
        <v>780</v>
      </c>
      <c r="G1429" s="35">
        <v>36455</v>
      </c>
      <c r="H1429" s="264">
        <f>J1429+K1429+L1429+M1429+N1429</f>
        <v>36455</v>
      </c>
      <c r="I1429" s="611">
        <f t="shared" si="22"/>
        <v>0.73651762446852287</v>
      </c>
      <c r="J1429" s="35">
        <v>22822.28</v>
      </c>
      <c r="K1429" s="35">
        <v>4027.47</v>
      </c>
      <c r="L1429" s="35">
        <v>0</v>
      </c>
      <c r="M1429" s="35">
        <v>0</v>
      </c>
      <c r="N1429" s="35">
        <v>9605.25</v>
      </c>
      <c r="O1429" s="27" t="s">
        <v>27</v>
      </c>
      <c r="P1429" s="618"/>
      <c r="Q1429" s="618"/>
      <c r="R1429" s="618"/>
      <c r="S1429" s="618"/>
      <c r="T1429" s="618"/>
      <c r="U1429" s="618"/>
      <c r="V1429" s="618"/>
      <c r="W1429" s="618"/>
      <c r="GA1429" s="68"/>
    </row>
    <row r="1430" spans="2:183" s="67" customFormat="1" ht="69.650000000000006" customHeight="1" x14ac:dyDescent="0.35">
      <c r="B1430" s="618" t="s">
        <v>1309</v>
      </c>
      <c r="C1430" s="619" t="s">
        <v>50</v>
      </c>
      <c r="D1430" s="618"/>
      <c r="E1430" s="287" t="s">
        <v>2433</v>
      </c>
      <c r="F1430" s="51" t="s">
        <v>2434</v>
      </c>
      <c r="G1430" s="600">
        <v>71475.5</v>
      </c>
      <c r="H1430" s="264">
        <f>J1430+K1430+L1430+M1430+N1430</f>
        <v>71475.5</v>
      </c>
      <c r="I1430" s="611">
        <f t="shared" si="22"/>
        <v>0.74999965022979898</v>
      </c>
      <c r="J1430" s="600">
        <v>45565.61</v>
      </c>
      <c r="K1430" s="600">
        <v>8040.99</v>
      </c>
      <c r="L1430" s="600">
        <v>0</v>
      </c>
      <c r="M1430" s="600">
        <v>0</v>
      </c>
      <c r="N1430" s="600">
        <v>17868.900000000001</v>
      </c>
      <c r="O1430" s="27" t="s">
        <v>27</v>
      </c>
      <c r="P1430" s="618"/>
      <c r="Q1430" s="618"/>
      <c r="R1430" s="618"/>
      <c r="S1430" s="618"/>
      <c r="T1430" s="618"/>
      <c r="U1430" s="618"/>
      <c r="V1430" s="618"/>
      <c r="W1430" s="618"/>
      <c r="GA1430" s="68"/>
    </row>
    <row r="1431" spans="2:183" s="67" customFormat="1" ht="78" customHeight="1" x14ac:dyDescent="0.35">
      <c r="B1431" s="618" t="s">
        <v>2179</v>
      </c>
      <c r="C1431" s="619" t="s">
        <v>1402</v>
      </c>
      <c r="D1431" s="618"/>
      <c r="E1431" s="287" t="s">
        <v>2435</v>
      </c>
      <c r="F1431" s="51" t="s">
        <v>2436</v>
      </c>
      <c r="G1431" s="600">
        <v>5479.6</v>
      </c>
      <c r="H1431" s="264">
        <f>J1431+K1431+L1431+M1431+N1431</f>
        <v>5479.6</v>
      </c>
      <c r="I1431" s="611">
        <f t="shared" si="22"/>
        <v>1</v>
      </c>
      <c r="J1431" s="600">
        <v>5479.6</v>
      </c>
      <c r="K1431" s="600">
        <v>0</v>
      </c>
      <c r="L1431" s="600">
        <v>0</v>
      </c>
      <c r="M1431" s="600">
        <v>0</v>
      </c>
      <c r="N1431" s="600">
        <v>0</v>
      </c>
      <c r="O1431" s="27" t="s">
        <v>27</v>
      </c>
      <c r="P1431" s="618"/>
      <c r="Q1431" s="618"/>
      <c r="R1431" s="618"/>
      <c r="S1431" s="618"/>
      <c r="T1431" s="618"/>
      <c r="U1431" s="618"/>
      <c r="V1431" s="618"/>
      <c r="W1431" s="618"/>
      <c r="GA1431" s="68"/>
    </row>
    <row r="1432" spans="2:183" s="67" customFormat="1" ht="60.65" customHeight="1" x14ac:dyDescent="0.35">
      <c r="B1432" s="618" t="s">
        <v>1401</v>
      </c>
      <c r="C1432" s="619" t="s">
        <v>2421</v>
      </c>
      <c r="D1432" s="618"/>
      <c r="E1432" s="287" t="s">
        <v>2437</v>
      </c>
      <c r="F1432" s="51" t="s">
        <v>2438</v>
      </c>
      <c r="G1432" s="26">
        <v>47586</v>
      </c>
      <c r="H1432" s="264">
        <f>J1432+K1432+L1432+M1432+N1432</f>
        <v>47586</v>
      </c>
      <c r="I1432" s="611">
        <f t="shared" si="22"/>
        <v>1</v>
      </c>
      <c r="J1432" s="26">
        <v>47586</v>
      </c>
      <c r="K1432" s="26">
        <v>0</v>
      </c>
      <c r="L1432" s="26">
        <v>0</v>
      </c>
      <c r="M1432" s="26">
        <v>0</v>
      </c>
      <c r="N1432" s="26">
        <v>0</v>
      </c>
      <c r="O1432" s="27" t="s">
        <v>27</v>
      </c>
      <c r="P1432" s="618"/>
      <c r="Q1432" s="618"/>
      <c r="R1432" s="618"/>
      <c r="S1432" s="618"/>
      <c r="T1432" s="618"/>
      <c r="U1432" s="618"/>
      <c r="V1432" s="618"/>
      <c r="W1432" s="618"/>
      <c r="GA1432" s="68"/>
    </row>
    <row r="1433" spans="2:183" s="67" customFormat="1" ht="72" customHeight="1" x14ac:dyDescent="0.35">
      <c r="B1433" s="618" t="s">
        <v>2428</v>
      </c>
      <c r="C1433" s="619" t="s">
        <v>2421</v>
      </c>
      <c r="D1433" s="618"/>
      <c r="E1433" s="287" t="s">
        <v>2439</v>
      </c>
      <c r="F1433" s="51" t="s">
        <v>2440</v>
      </c>
      <c r="G1433" s="26">
        <v>45029.81</v>
      </c>
      <c r="H1433" s="264">
        <f>J1433+K1433+L1433+M1433+N1433</f>
        <v>45029.81</v>
      </c>
      <c r="I1433" s="611">
        <f t="shared" si="22"/>
        <v>1</v>
      </c>
      <c r="J1433" s="26">
        <v>45029.81</v>
      </c>
      <c r="K1433" s="26">
        <v>0</v>
      </c>
      <c r="L1433" s="26">
        <v>0</v>
      </c>
      <c r="M1433" s="26">
        <v>0</v>
      </c>
      <c r="N1433" s="26">
        <v>0</v>
      </c>
      <c r="O1433" s="27" t="s">
        <v>27</v>
      </c>
      <c r="P1433" s="618"/>
      <c r="Q1433" s="618"/>
      <c r="R1433" s="618"/>
      <c r="S1433" s="618"/>
      <c r="T1433" s="618"/>
      <c r="U1433" s="618"/>
      <c r="V1433" s="618"/>
      <c r="W1433" s="618"/>
      <c r="GA1433" s="68"/>
    </row>
    <row r="1434" spans="2:183" s="67" customFormat="1" ht="54.65" customHeight="1" x14ac:dyDescent="0.35">
      <c r="B1434" s="618">
        <v>10</v>
      </c>
      <c r="C1434" s="619" t="s">
        <v>2331</v>
      </c>
      <c r="D1434" s="618"/>
      <c r="E1434" s="287" t="s">
        <v>2441</v>
      </c>
      <c r="F1434" s="51" t="s">
        <v>2442</v>
      </c>
      <c r="G1434" s="26">
        <v>12880.68</v>
      </c>
      <c r="H1434" s="264">
        <f>J1434+K1434+L1434+M1434+N1434</f>
        <v>12880.68</v>
      </c>
      <c r="I1434" s="611">
        <f t="shared" si="22"/>
        <v>1</v>
      </c>
      <c r="J1434" s="26">
        <v>10796.95</v>
      </c>
      <c r="K1434" s="26">
        <v>2083.73</v>
      </c>
      <c r="L1434" s="26">
        <v>0</v>
      </c>
      <c r="M1434" s="26">
        <v>0</v>
      </c>
      <c r="N1434" s="26">
        <v>0</v>
      </c>
      <c r="O1434" s="27" t="s">
        <v>27</v>
      </c>
      <c r="P1434" s="618"/>
      <c r="Q1434" s="618"/>
      <c r="R1434" s="618"/>
      <c r="S1434" s="618"/>
      <c r="T1434" s="618"/>
      <c r="U1434" s="618"/>
      <c r="V1434" s="618"/>
      <c r="W1434" s="618"/>
      <c r="GA1434" s="68"/>
    </row>
    <row r="1435" spans="2:183" s="67" customFormat="1" ht="62.15" customHeight="1" x14ac:dyDescent="0.35">
      <c r="B1435" s="618" t="s">
        <v>351</v>
      </c>
      <c r="C1435" s="619" t="s">
        <v>50</v>
      </c>
      <c r="D1435" s="618"/>
      <c r="E1435" s="619" t="s">
        <v>2443</v>
      </c>
      <c r="F1435" s="620" t="s">
        <v>1312</v>
      </c>
      <c r="G1435" s="26">
        <v>6142.9</v>
      </c>
      <c r="H1435" s="264">
        <f>J1435+K1435+L1435+M1435+N1435</f>
        <v>5750.8</v>
      </c>
      <c r="I1435" s="611">
        <f t="shared" si="22"/>
        <v>0.5</v>
      </c>
      <c r="J1435" s="30">
        <v>2444.09</v>
      </c>
      <c r="K1435" s="30">
        <v>431.31</v>
      </c>
      <c r="L1435" s="26">
        <v>0</v>
      </c>
      <c r="M1435" s="26">
        <v>0</v>
      </c>
      <c r="N1435" s="26">
        <v>2875.4</v>
      </c>
      <c r="O1435" s="27" t="s">
        <v>27</v>
      </c>
      <c r="P1435" s="618"/>
      <c r="Q1435" s="618"/>
      <c r="R1435" s="618"/>
      <c r="S1435" s="618"/>
      <c r="T1435" s="618"/>
      <c r="U1435" s="618"/>
      <c r="V1435" s="618"/>
      <c r="W1435" s="618"/>
      <c r="GA1435" s="68"/>
    </row>
    <row r="1436" spans="2:183" s="67" customFormat="1" ht="50.15" customHeight="1" x14ac:dyDescent="0.35">
      <c r="B1436" s="618" t="s">
        <v>351</v>
      </c>
      <c r="C1436" s="619" t="s">
        <v>50</v>
      </c>
      <c r="D1436" s="618"/>
      <c r="E1436" s="619" t="s">
        <v>2444</v>
      </c>
      <c r="F1436" s="620" t="s">
        <v>2445</v>
      </c>
      <c r="G1436" s="28">
        <v>10325.299999999999</v>
      </c>
      <c r="H1436" s="264">
        <f>J1436+K1436+L1436+M1436+N1436</f>
        <v>10325.299999999999</v>
      </c>
      <c r="I1436" s="611">
        <f t="shared" si="22"/>
        <v>0.5</v>
      </c>
      <c r="J1436" s="28">
        <v>4388.25</v>
      </c>
      <c r="K1436" s="28">
        <v>774.4</v>
      </c>
      <c r="L1436" s="26">
        <v>0</v>
      </c>
      <c r="M1436" s="26">
        <v>0</v>
      </c>
      <c r="N1436" s="26">
        <v>5162.6499999999996</v>
      </c>
      <c r="O1436" s="27" t="s">
        <v>27</v>
      </c>
      <c r="P1436" s="618"/>
      <c r="Q1436" s="618"/>
      <c r="R1436" s="618"/>
      <c r="S1436" s="618"/>
      <c r="T1436" s="618"/>
      <c r="U1436" s="618"/>
      <c r="V1436" s="618"/>
      <c r="W1436" s="618"/>
      <c r="GA1436" s="68"/>
    </row>
    <row r="1437" spans="2:183" s="67" customFormat="1" ht="85.5" customHeight="1" x14ac:dyDescent="0.35">
      <c r="B1437" s="618" t="s">
        <v>351</v>
      </c>
      <c r="C1437" s="619" t="s">
        <v>50</v>
      </c>
      <c r="D1437" s="618"/>
      <c r="E1437" s="619" t="s">
        <v>2446</v>
      </c>
      <c r="F1437" s="620" t="s">
        <v>2447</v>
      </c>
      <c r="G1437" s="26">
        <v>42923</v>
      </c>
      <c r="H1437" s="264">
        <f>J1437+K1437+L1437+M1437+N1437</f>
        <v>42223</v>
      </c>
      <c r="I1437" s="611">
        <f t="shared" si="22"/>
        <v>0.68997584255026878</v>
      </c>
      <c r="J1437" s="26">
        <v>24762.92</v>
      </c>
      <c r="K1437" s="26">
        <v>4369.93</v>
      </c>
      <c r="L1437" s="26">
        <v>0</v>
      </c>
      <c r="M1437" s="26">
        <v>0</v>
      </c>
      <c r="N1437" s="26">
        <v>13090.15</v>
      </c>
      <c r="O1437" s="27" t="s">
        <v>27</v>
      </c>
      <c r="P1437" s="618"/>
      <c r="Q1437" s="618"/>
      <c r="R1437" s="618"/>
      <c r="S1437" s="618"/>
      <c r="T1437" s="618"/>
      <c r="U1437" s="618"/>
      <c r="V1437" s="618"/>
      <c r="W1437" s="618"/>
      <c r="GA1437" s="68"/>
    </row>
    <row r="1438" spans="2:183" s="67" customFormat="1" ht="84.65" customHeight="1" x14ac:dyDescent="0.35">
      <c r="B1438" s="618" t="s">
        <v>351</v>
      </c>
      <c r="C1438" s="619" t="s">
        <v>50</v>
      </c>
      <c r="D1438" s="618"/>
      <c r="E1438" s="619" t="s">
        <v>2448</v>
      </c>
      <c r="F1438" s="620" t="s">
        <v>530</v>
      </c>
      <c r="G1438" s="28">
        <v>12351.15</v>
      </c>
      <c r="H1438" s="264">
        <f>J1438+K1438+L1438+M1438+N1438</f>
        <v>12024.4</v>
      </c>
      <c r="I1438" s="611">
        <f t="shared" si="22"/>
        <v>0.5</v>
      </c>
      <c r="J1438" s="28">
        <v>5110.37</v>
      </c>
      <c r="K1438" s="28">
        <v>901.83</v>
      </c>
      <c r="L1438" s="26">
        <v>0</v>
      </c>
      <c r="M1438" s="26">
        <v>0</v>
      </c>
      <c r="N1438" s="26">
        <v>6012.2</v>
      </c>
      <c r="O1438" s="27" t="s">
        <v>27</v>
      </c>
      <c r="P1438" s="618"/>
      <c r="Q1438" s="618"/>
      <c r="R1438" s="618"/>
      <c r="S1438" s="618"/>
      <c r="T1438" s="618"/>
      <c r="U1438" s="618"/>
      <c r="V1438" s="618"/>
      <c r="W1438" s="618"/>
      <c r="GA1438" s="68"/>
    </row>
    <row r="1439" spans="2:183" s="67" customFormat="1" ht="78.650000000000006" customHeight="1" x14ac:dyDescent="0.35">
      <c r="B1439" s="618" t="s">
        <v>1364</v>
      </c>
      <c r="C1439" s="619" t="s">
        <v>72</v>
      </c>
      <c r="D1439" s="618"/>
      <c r="E1439" s="619" t="s">
        <v>2449</v>
      </c>
      <c r="F1439" s="620" t="s">
        <v>2450</v>
      </c>
      <c r="G1439" s="28">
        <v>68700</v>
      </c>
      <c r="H1439" s="264">
        <f>J1439+K1439+L1439+M1439+N1439</f>
        <v>59718</v>
      </c>
      <c r="I1439" s="611">
        <f t="shared" si="22"/>
        <v>0.65</v>
      </c>
      <c r="J1439" s="28">
        <v>32994.19</v>
      </c>
      <c r="K1439" s="28">
        <v>5822.51</v>
      </c>
      <c r="L1439" s="26">
        <v>0</v>
      </c>
      <c r="M1439" s="26">
        <v>0</v>
      </c>
      <c r="N1439" s="26">
        <v>20901.3</v>
      </c>
      <c r="O1439" s="27" t="s">
        <v>27</v>
      </c>
      <c r="P1439" s="618"/>
      <c r="Q1439" s="618"/>
      <c r="R1439" s="618"/>
      <c r="S1439" s="618"/>
      <c r="T1439" s="618"/>
      <c r="U1439" s="618"/>
      <c r="V1439" s="618"/>
      <c r="W1439" s="618"/>
      <c r="GA1439" s="68"/>
    </row>
    <row r="1440" spans="2:183" s="67" customFormat="1" ht="66.900000000000006" customHeight="1" x14ac:dyDescent="0.35">
      <c r="B1440" s="618" t="s">
        <v>1401</v>
      </c>
      <c r="C1440" s="619" t="s">
        <v>2451</v>
      </c>
      <c r="D1440" s="618"/>
      <c r="E1440" s="619" t="s">
        <v>2452</v>
      </c>
      <c r="F1440" s="620" t="s">
        <v>2453</v>
      </c>
      <c r="G1440" s="28">
        <v>29340</v>
      </c>
      <c r="H1440" s="264">
        <f>J1440+K1440+L1440+M1440+N1440</f>
        <v>29340</v>
      </c>
      <c r="I1440" s="611">
        <f t="shared" si="22"/>
        <v>1</v>
      </c>
      <c r="J1440" s="28">
        <v>29340</v>
      </c>
      <c r="K1440" s="28">
        <v>0</v>
      </c>
      <c r="L1440" s="26">
        <v>0</v>
      </c>
      <c r="M1440" s="26">
        <v>0</v>
      </c>
      <c r="N1440" s="26">
        <v>0</v>
      </c>
      <c r="O1440" s="27" t="s">
        <v>27</v>
      </c>
      <c r="P1440" s="618"/>
      <c r="Q1440" s="618"/>
      <c r="R1440" s="618"/>
      <c r="S1440" s="618"/>
      <c r="T1440" s="618"/>
      <c r="U1440" s="618"/>
      <c r="V1440" s="618"/>
      <c r="W1440" s="618"/>
      <c r="GA1440" s="68"/>
    </row>
    <row r="1441" spans="2:183" s="67" customFormat="1" ht="65.400000000000006" customHeight="1" x14ac:dyDescent="0.35">
      <c r="B1441" s="618">
        <v>10</v>
      </c>
      <c r="C1441" s="619" t="s">
        <v>2331</v>
      </c>
      <c r="D1441" s="618"/>
      <c r="E1441" s="619" t="s">
        <v>2454</v>
      </c>
      <c r="F1441" s="620" t="s">
        <v>2455</v>
      </c>
      <c r="G1441" s="28">
        <v>1451.4</v>
      </c>
      <c r="H1441" s="264">
        <f>J1441+K1441+L1441+M1441+N1441</f>
        <v>1451.4</v>
      </c>
      <c r="I1441" s="611">
        <f t="shared" si="22"/>
        <v>1</v>
      </c>
      <c r="J1441" s="28">
        <v>1233.69</v>
      </c>
      <c r="K1441" s="28">
        <v>217.71</v>
      </c>
      <c r="L1441" s="26">
        <v>0</v>
      </c>
      <c r="M1441" s="26">
        <v>0</v>
      </c>
      <c r="N1441" s="26">
        <v>0</v>
      </c>
      <c r="O1441" s="27" t="s">
        <v>27</v>
      </c>
      <c r="P1441" s="618"/>
      <c r="Q1441" s="618"/>
      <c r="R1441" s="618"/>
      <c r="S1441" s="618"/>
      <c r="T1441" s="618"/>
      <c r="U1441" s="618"/>
      <c r="V1441" s="618"/>
      <c r="W1441" s="618"/>
      <c r="GA1441" s="68"/>
    </row>
    <row r="1442" spans="2:183" s="67" customFormat="1" ht="69.900000000000006" customHeight="1" x14ac:dyDescent="0.35">
      <c r="B1442" s="618">
        <v>10</v>
      </c>
      <c r="C1442" s="619" t="s">
        <v>2331</v>
      </c>
      <c r="D1442" s="618"/>
      <c r="E1442" s="619" t="s">
        <v>2456</v>
      </c>
      <c r="F1442" s="620" t="s">
        <v>2457</v>
      </c>
      <c r="G1442" s="28">
        <v>18332.95</v>
      </c>
      <c r="H1442" s="264">
        <f>J1442+K1442+L1442+M1442+N1442</f>
        <v>18332.95</v>
      </c>
      <c r="I1442" s="611">
        <f t="shared" si="22"/>
        <v>1</v>
      </c>
      <c r="J1442" s="28">
        <v>15583</v>
      </c>
      <c r="K1442" s="28">
        <v>2749.95</v>
      </c>
      <c r="L1442" s="26">
        <v>0</v>
      </c>
      <c r="M1442" s="26">
        <v>0</v>
      </c>
      <c r="N1442" s="26">
        <v>0</v>
      </c>
      <c r="O1442" s="27" t="s">
        <v>27</v>
      </c>
      <c r="P1442" s="618"/>
      <c r="Q1442" s="618"/>
      <c r="R1442" s="618"/>
      <c r="S1442" s="618"/>
      <c r="T1442" s="618"/>
      <c r="U1442" s="618"/>
      <c r="V1442" s="618"/>
      <c r="W1442" s="618"/>
      <c r="GA1442" s="68"/>
    </row>
    <row r="1443" spans="2:183" s="67" customFormat="1" ht="60.65" customHeight="1" x14ac:dyDescent="0.35">
      <c r="B1443" s="616">
        <v>11</v>
      </c>
      <c r="C1443" s="621" t="s">
        <v>2458</v>
      </c>
      <c r="D1443" s="616"/>
      <c r="E1443" s="621" t="s">
        <v>2459</v>
      </c>
      <c r="F1443" s="622" t="s">
        <v>2458</v>
      </c>
      <c r="G1443" s="28">
        <v>5322.8</v>
      </c>
      <c r="H1443" s="418">
        <f>J1443+K1443+L1443+M1443+N1443</f>
        <v>5322.8</v>
      </c>
      <c r="I1443" s="612">
        <f t="shared" si="22"/>
        <v>1</v>
      </c>
      <c r="J1443" s="28">
        <v>4524.38</v>
      </c>
      <c r="K1443" s="28">
        <v>798.42</v>
      </c>
      <c r="L1443" s="28">
        <v>0</v>
      </c>
      <c r="M1443" s="28">
        <v>0</v>
      </c>
      <c r="N1443" s="28">
        <v>0</v>
      </c>
      <c r="O1443" s="561" t="s">
        <v>27</v>
      </c>
      <c r="P1443" s="616"/>
      <c r="Q1443" s="616"/>
      <c r="R1443" s="616"/>
      <c r="S1443" s="616"/>
      <c r="T1443" s="616"/>
      <c r="U1443" s="616"/>
      <c r="V1443" s="616"/>
      <c r="W1443" s="616"/>
      <c r="GA1443" s="68"/>
    </row>
    <row r="1444" spans="2:183" s="67" customFormat="1" ht="81.650000000000006" customHeight="1" x14ac:dyDescent="0.35">
      <c r="B1444" s="616">
        <v>10</v>
      </c>
      <c r="C1444" s="621" t="s">
        <v>2331</v>
      </c>
      <c r="D1444" s="616"/>
      <c r="E1444" s="621" t="s">
        <v>2460</v>
      </c>
      <c r="F1444" s="622" t="s">
        <v>2461</v>
      </c>
      <c r="G1444" s="319">
        <v>6584.4</v>
      </c>
      <c r="H1444" s="319">
        <f>J1444+K1444+L1444+M1444+N1444</f>
        <v>6584.4</v>
      </c>
      <c r="I1444" s="612">
        <f t="shared" si="22"/>
        <v>1</v>
      </c>
      <c r="J1444" s="319">
        <v>5596.74</v>
      </c>
      <c r="K1444" s="319">
        <v>987.66</v>
      </c>
      <c r="L1444" s="319">
        <v>0</v>
      </c>
      <c r="M1444" s="319">
        <v>0</v>
      </c>
      <c r="N1444" s="319">
        <v>0</v>
      </c>
      <c r="O1444" s="561" t="s">
        <v>27</v>
      </c>
      <c r="P1444" s="572"/>
      <c r="Q1444" s="572"/>
      <c r="R1444" s="572"/>
      <c r="S1444" s="572"/>
      <c r="T1444" s="572"/>
      <c r="U1444" s="572"/>
      <c r="V1444" s="572"/>
      <c r="W1444" s="572"/>
      <c r="GA1444" s="68"/>
    </row>
    <row r="1445" spans="2:183" s="67" customFormat="1" ht="83.15" customHeight="1" x14ac:dyDescent="0.35">
      <c r="B1445" s="331" t="s">
        <v>351</v>
      </c>
      <c r="C1445" s="619" t="s">
        <v>50</v>
      </c>
      <c r="D1445" s="618"/>
      <c r="E1445" s="619" t="s">
        <v>2462</v>
      </c>
      <c r="F1445" s="331" t="s">
        <v>1229</v>
      </c>
      <c r="G1445" s="623">
        <v>66500</v>
      </c>
      <c r="H1445" s="319">
        <f>J1445+K1445+L1445+M1445+N1445</f>
        <v>44590</v>
      </c>
      <c r="I1445" s="612">
        <f t="shared" si="22"/>
        <v>0.75</v>
      </c>
      <c r="J1445" s="602">
        <v>28426.12</v>
      </c>
      <c r="K1445" s="602">
        <v>5016.38</v>
      </c>
      <c r="L1445" s="319">
        <v>0</v>
      </c>
      <c r="M1445" s="319">
        <v>0</v>
      </c>
      <c r="N1445" s="602">
        <v>11147.5</v>
      </c>
      <c r="O1445" s="561" t="s">
        <v>27</v>
      </c>
      <c r="P1445" s="618"/>
      <c r="Q1445" s="618"/>
      <c r="R1445" s="618"/>
      <c r="S1445" s="618"/>
      <c r="T1445" s="618"/>
      <c r="U1445" s="618"/>
      <c r="V1445" s="618"/>
      <c r="W1445" s="618"/>
      <c r="GA1445" s="68"/>
    </row>
    <row r="1446" spans="2:183" s="67" customFormat="1" ht="68.400000000000006" customHeight="1" x14ac:dyDescent="0.35">
      <c r="B1446" s="72" t="s">
        <v>351</v>
      </c>
      <c r="C1446" s="619" t="s">
        <v>50</v>
      </c>
      <c r="D1446" s="618"/>
      <c r="E1446" s="619" t="s">
        <v>2463</v>
      </c>
      <c r="F1446" s="21" t="s">
        <v>382</v>
      </c>
      <c r="G1446" s="26">
        <v>39382.68</v>
      </c>
      <c r="H1446" s="319">
        <f>J1446+K1446+L1446+M1446+N1446</f>
        <v>39382.68</v>
      </c>
      <c r="I1446" s="612">
        <f t="shared" si="22"/>
        <v>0.75</v>
      </c>
      <c r="J1446" s="26">
        <v>29537.01</v>
      </c>
      <c r="K1446" s="26">
        <v>0</v>
      </c>
      <c r="L1446" s="319">
        <v>0</v>
      </c>
      <c r="M1446" s="319">
        <v>0</v>
      </c>
      <c r="N1446" s="32">
        <v>9845.67</v>
      </c>
      <c r="O1446" s="561" t="s">
        <v>27</v>
      </c>
      <c r="P1446" s="618"/>
      <c r="Q1446" s="618"/>
      <c r="R1446" s="618"/>
      <c r="S1446" s="618"/>
      <c r="T1446" s="618"/>
      <c r="U1446" s="618"/>
      <c r="V1446" s="618"/>
      <c r="W1446" s="618"/>
      <c r="GA1446" s="68"/>
    </row>
    <row r="1447" spans="2:183" s="67" customFormat="1" ht="74.150000000000006" customHeight="1" x14ac:dyDescent="0.35">
      <c r="B1447" s="72" t="s">
        <v>351</v>
      </c>
      <c r="C1447" s="619" t="s">
        <v>50</v>
      </c>
      <c r="D1447" s="618"/>
      <c r="E1447" s="619" t="s">
        <v>2464</v>
      </c>
      <c r="F1447" s="21" t="s">
        <v>2465</v>
      </c>
      <c r="G1447" s="26">
        <v>59783.7</v>
      </c>
      <c r="H1447" s="319">
        <f>J1447+K1447+L1447+M1447+N1447</f>
        <v>59783.7</v>
      </c>
      <c r="I1447" s="612">
        <f t="shared" si="22"/>
        <v>0.74999991636516306</v>
      </c>
      <c r="J1447" s="26">
        <v>44837.77</v>
      </c>
      <c r="K1447" s="26">
        <v>0</v>
      </c>
      <c r="L1447" s="319">
        <v>0</v>
      </c>
      <c r="M1447" s="319">
        <v>0</v>
      </c>
      <c r="N1447" s="32">
        <v>14945.93</v>
      </c>
      <c r="O1447" s="561" t="s">
        <v>27</v>
      </c>
      <c r="P1447" s="618"/>
      <c r="Q1447" s="618"/>
      <c r="R1447" s="618"/>
      <c r="S1447" s="618"/>
      <c r="T1447" s="618"/>
      <c r="U1447" s="618"/>
      <c r="V1447" s="618"/>
      <c r="W1447" s="618"/>
      <c r="GA1447" s="68"/>
    </row>
    <row r="1448" spans="2:183" s="67" customFormat="1" ht="83.15" customHeight="1" x14ac:dyDescent="0.35">
      <c r="B1448" s="72" t="s">
        <v>1309</v>
      </c>
      <c r="C1448" s="619" t="s">
        <v>50</v>
      </c>
      <c r="D1448" s="618"/>
      <c r="E1448" s="619" t="s">
        <v>2466</v>
      </c>
      <c r="F1448" s="21" t="s">
        <v>2467</v>
      </c>
      <c r="G1448" s="26">
        <v>103321.03</v>
      </c>
      <c r="H1448" s="319">
        <f>J1448+K1448+L1448+M1448+N1448</f>
        <v>103321.03</v>
      </c>
      <c r="I1448" s="612">
        <f t="shared" si="22"/>
        <v>0.7499999758035707</v>
      </c>
      <c r="J1448" s="26">
        <v>77490.77</v>
      </c>
      <c r="K1448" s="26">
        <v>0</v>
      </c>
      <c r="L1448" s="319">
        <v>0</v>
      </c>
      <c r="M1448" s="319">
        <v>0</v>
      </c>
      <c r="N1448" s="32">
        <v>25830.26</v>
      </c>
      <c r="O1448" s="561" t="s">
        <v>27</v>
      </c>
      <c r="P1448" s="618"/>
      <c r="Q1448" s="618"/>
      <c r="R1448" s="618"/>
      <c r="S1448" s="618"/>
      <c r="T1448" s="618"/>
      <c r="U1448" s="618"/>
      <c r="V1448" s="618"/>
      <c r="W1448" s="618"/>
      <c r="GA1448" s="68"/>
    </row>
    <row r="1449" spans="2:183" s="67" customFormat="1" ht="50.15" customHeight="1" x14ac:dyDescent="0.35">
      <c r="B1449" s="618" t="s">
        <v>351</v>
      </c>
      <c r="C1449" s="619" t="s">
        <v>50</v>
      </c>
      <c r="D1449" s="618"/>
      <c r="E1449" s="619" t="s">
        <v>2468</v>
      </c>
      <c r="F1449" s="618" t="s">
        <v>2469</v>
      </c>
      <c r="G1449" s="26">
        <v>27381.65</v>
      </c>
      <c r="H1449" s="319">
        <f>J1449+K1449+L1449+M1449+N1449</f>
        <v>27381.65</v>
      </c>
      <c r="I1449" s="612">
        <f t="shared" si="22"/>
        <v>0.49999981739595672</v>
      </c>
      <c r="J1449" s="26">
        <v>11637.19</v>
      </c>
      <c r="K1449" s="26">
        <v>2053.63</v>
      </c>
      <c r="L1449" s="319">
        <v>0</v>
      </c>
      <c r="M1449" s="319">
        <v>0</v>
      </c>
      <c r="N1449" s="32">
        <v>13690.83</v>
      </c>
      <c r="O1449" s="561" t="s">
        <v>27</v>
      </c>
      <c r="P1449" s="618"/>
      <c r="Q1449" s="618"/>
      <c r="R1449" s="618"/>
      <c r="S1449" s="618"/>
      <c r="T1449" s="618"/>
      <c r="U1449" s="618"/>
      <c r="V1449" s="618"/>
      <c r="W1449" s="618"/>
      <c r="GA1449" s="68"/>
    </row>
    <row r="1450" spans="2:183" s="67" customFormat="1" ht="50.15" customHeight="1" x14ac:dyDescent="0.35">
      <c r="B1450" s="618" t="s">
        <v>351</v>
      </c>
      <c r="C1450" s="619" t="s">
        <v>50</v>
      </c>
      <c r="D1450" s="618"/>
      <c r="E1450" s="619" t="s">
        <v>2470</v>
      </c>
      <c r="F1450" s="618" t="s">
        <v>2465</v>
      </c>
      <c r="G1450" s="26">
        <v>16794.95</v>
      </c>
      <c r="H1450" s="319">
        <f>J1450+K1450+L1450+M1450+N1450</f>
        <v>16794.95</v>
      </c>
      <c r="I1450" s="612">
        <f t="shared" si="22"/>
        <v>0.49999970229146268</v>
      </c>
      <c r="J1450" s="26">
        <v>7137.84</v>
      </c>
      <c r="K1450" s="26">
        <v>1259.6300000000001</v>
      </c>
      <c r="L1450" s="319">
        <v>0</v>
      </c>
      <c r="M1450" s="319">
        <v>0</v>
      </c>
      <c r="N1450" s="32">
        <v>8397.48</v>
      </c>
      <c r="O1450" s="561" t="s">
        <v>27</v>
      </c>
      <c r="P1450" s="618"/>
      <c r="Q1450" s="618"/>
      <c r="R1450" s="618"/>
      <c r="S1450" s="618"/>
      <c r="T1450" s="618"/>
      <c r="U1450" s="618"/>
      <c r="V1450" s="618"/>
      <c r="W1450" s="618"/>
      <c r="GA1450" s="68"/>
    </row>
    <row r="1451" spans="2:183" s="67" customFormat="1" ht="50.15" customHeight="1" x14ac:dyDescent="0.35">
      <c r="B1451" s="618" t="s">
        <v>351</v>
      </c>
      <c r="C1451" s="619" t="s">
        <v>50</v>
      </c>
      <c r="D1451" s="618"/>
      <c r="E1451" s="619" t="s">
        <v>2471</v>
      </c>
      <c r="F1451" s="618" t="s">
        <v>537</v>
      </c>
      <c r="G1451" s="26">
        <v>11436.25</v>
      </c>
      <c r="H1451" s="319">
        <f>J1451+K1451+L1451+M1451+N1451</f>
        <v>11240.2</v>
      </c>
      <c r="I1451" s="612">
        <f t="shared" si="22"/>
        <v>0.5</v>
      </c>
      <c r="J1451" s="26">
        <v>4777.08</v>
      </c>
      <c r="K1451" s="26">
        <v>843.02</v>
      </c>
      <c r="L1451" s="319">
        <v>0</v>
      </c>
      <c r="M1451" s="319">
        <v>0</v>
      </c>
      <c r="N1451" s="32">
        <v>5620.1</v>
      </c>
      <c r="O1451" s="561" t="s">
        <v>27</v>
      </c>
      <c r="P1451" s="618"/>
      <c r="Q1451" s="618"/>
      <c r="R1451" s="618"/>
      <c r="S1451" s="618"/>
      <c r="T1451" s="618"/>
      <c r="U1451" s="618"/>
      <c r="V1451" s="618"/>
      <c r="W1451" s="618"/>
      <c r="GA1451" s="68"/>
    </row>
    <row r="1452" spans="2:183" s="67" customFormat="1" ht="72" customHeight="1" x14ac:dyDescent="0.35">
      <c r="B1452" s="618" t="s">
        <v>351</v>
      </c>
      <c r="C1452" s="619" t="s">
        <v>50</v>
      </c>
      <c r="D1452" s="618"/>
      <c r="E1452" s="619" t="s">
        <v>2472</v>
      </c>
      <c r="F1452" s="618" t="s">
        <v>2112</v>
      </c>
      <c r="G1452" s="26">
        <v>15273.05</v>
      </c>
      <c r="H1452" s="319">
        <f>J1452+K1452+L1452+M1452+N1452</f>
        <v>14746.3</v>
      </c>
      <c r="I1452" s="612">
        <f t="shared" si="22"/>
        <v>0.50847670263049038</v>
      </c>
      <c r="J1452" s="26">
        <v>6373.42</v>
      </c>
      <c r="K1452" s="26">
        <v>1124.73</v>
      </c>
      <c r="L1452" s="319">
        <v>0</v>
      </c>
      <c r="M1452" s="319">
        <v>0</v>
      </c>
      <c r="N1452" s="32">
        <v>7248.15</v>
      </c>
      <c r="O1452" s="561" t="s">
        <v>27</v>
      </c>
      <c r="P1452" s="618"/>
      <c r="Q1452" s="618"/>
      <c r="R1452" s="618"/>
      <c r="S1452" s="618"/>
      <c r="T1452" s="618"/>
      <c r="U1452" s="618"/>
      <c r="V1452" s="618"/>
      <c r="W1452" s="618"/>
      <c r="GA1452" s="68"/>
    </row>
    <row r="1453" spans="2:183" s="67" customFormat="1" ht="59.15" customHeight="1" x14ac:dyDescent="0.35">
      <c r="B1453" s="618" t="s">
        <v>1309</v>
      </c>
      <c r="C1453" s="619" t="s">
        <v>50</v>
      </c>
      <c r="D1453" s="618"/>
      <c r="E1453" s="619" t="s">
        <v>2473</v>
      </c>
      <c r="F1453" s="618" t="s">
        <v>2474</v>
      </c>
      <c r="G1453" s="26">
        <v>15226.55</v>
      </c>
      <c r="H1453" s="319">
        <f>J1453+K1453+L1453+M1453+N1453</f>
        <v>15226.55</v>
      </c>
      <c r="I1453" s="612">
        <f t="shared" si="22"/>
        <v>0.49999967162620562</v>
      </c>
      <c r="J1453" s="26">
        <v>6471.27</v>
      </c>
      <c r="K1453" s="26">
        <v>1142</v>
      </c>
      <c r="L1453" s="319">
        <v>0</v>
      </c>
      <c r="M1453" s="319">
        <v>0</v>
      </c>
      <c r="N1453" s="32">
        <v>7613.28</v>
      </c>
      <c r="O1453" s="561" t="s">
        <v>27</v>
      </c>
      <c r="P1453" s="618"/>
      <c r="Q1453" s="618"/>
      <c r="R1453" s="618"/>
      <c r="S1453" s="618"/>
      <c r="T1453" s="618"/>
      <c r="U1453" s="618"/>
      <c r="V1453" s="618"/>
      <c r="W1453" s="618"/>
      <c r="GA1453" s="68"/>
    </row>
    <row r="1454" spans="2:183" s="67" customFormat="1" ht="68.150000000000006" customHeight="1" x14ac:dyDescent="0.35">
      <c r="B1454" s="618" t="s">
        <v>351</v>
      </c>
      <c r="C1454" s="619" t="s">
        <v>50</v>
      </c>
      <c r="D1454" s="618"/>
      <c r="E1454" s="619" t="s">
        <v>2475</v>
      </c>
      <c r="F1454" s="620" t="s">
        <v>2467</v>
      </c>
      <c r="G1454" s="26">
        <v>26270.7</v>
      </c>
      <c r="H1454" s="319">
        <f>J1454+K1454+L1454+M1454+N1454</f>
        <v>25617.199999999997</v>
      </c>
      <c r="I1454" s="612">
        <f t="shared" si="22"/>
        <v>0.5</v>
      </c>
      <c r="J1454" s="26">
        <v>10887.31</v>
      </c>
      <c r="K1454" s="26">
        <v>1921.29</v>
      </c>
      <c r="L1454" s="319">
        <v>0</v>
      </c>
      <c r="M1454" s="319">
        <v>0</v>
      </c>
      <c r="N1454" s="32">
        <v>12808.6</v>
      </c>
      <c r="O1454" s="561" t="s">
        <v>27</v>
      </c>
      <c r="P1454" s="618"/>
      <c r="Q1454" s="618"/>
      <c r="R1454" s="618"/>
      <c r="S1454" s="618"/>
      <c r="T1454" s="618"/>
      <c r="U1454" s="618"/>
      <c r="V1454" s="618"/>
      <c r="W1454" s="618"/>
      <c r="GA1454" s="68"/>
    </row>
    <row r="1455" spans="2:183" s="67" customFormat="1" ht="50.15" customHeight="1" x14ac:dyDescent="0.35">
      <c r="B1455" s="618" t="s">
        <v>351</v>
      </c>
      <c r="C1455" s="619" t="s">
        <v>50</v>
      </c>
      <c r="D1455" s="618"/>
      <c r="E1455" s="619" t="s">
        <v>2476</v>
      </c>
      <c r="F1455" s="618" t="s">
        <v>2477</v>
      </c>
      <c r="G1455" s="26">
        <v>132900</v>
      </c>
      <c r="H1455" s="319">
        <f>J1455+K1455+L1455+M1455+N1455</f>
        <v>116850</v>
      </c>
      <c r="I1455" s="612">
        <f t="shared" si="22"/>
        <v>0.75</v>
      </c>
      <c r="J1455" s="26">
        <v>74491.87</v>
      </c>
      <c r="K1455" s="26">
        <v>13145.63</v>
      </c>
      <c r="L1455" s="319">
        <v>0</v>
      </c>
      <c r="M1455" s="319">
        <v>0</v>
      </c>
      <c r="N1455" s="32">
        <v>29212.5</v>
      </c>
      <c r="O1455" s="561" t="s">
        <v>27</v>
      </c>
      <c r="P1455" s="618"/>
      <c r="Q1455" s="618"/>
      <c r="R1455" s="618"/>
      <c r="S1455" s="618"/>
      <c r="T1455" s="618"/>
      <c r="U1455" s="618"/>
      <c r="V1455" s="618"/>
      <c r="W1455" s="618"/>
      <c r="GA1455" s="68"/>
    </row>
    <row r="1456" spans="2:183" s="67" customFormat="1" ht="74.400000000000006" customHeight="1" x14ac:dyDescent="0.35">
      <c r="B1456" s="72" t="s">
        <v>1486</v>
      </c>
      <c r="C1456" s="339" t="s">
        <v>1487</v>
      </c>
      <c r="D1456" s="618"/>
      <c r="E1456" s="339" t="s">
        <v>2478</v>
      </c>
      <c r="F1456" s="620" t="s">
        <v>319</v>
      </c>
      <c r="G1456" s="26">
        <v>12000</v>
      </c>
      <c r="H1456" s="319">
        <f>J1456+K1456+L1456+M1456+N1456</f>
        <v>12000</v>
      </c>
      <c r="I1456" s="612">
        <f t="shared" si="22"/>
        <v>1</v>
      </c>
      <c r="J1456" s="26">
        <v>10200</v>
      </c>
      <c r="K1456" s="26">
        <v>1800</v>
      </c>
      <c r="L1456" s="26">
        <v>0</v>
      </c>
      <c r="M1456" s="26">
        <v>0</v>
      </c>
      <c r="N1456" s="32">
        <v>0</v>
      </c>
      <c r="O1456" s="561" t="s">
        <v>27</v>
      </c>
      <c r="P1456" s="618"/>
      <c r="Q1456" s="618"/>
      <c r="R1456" s="618"/>
      <c r="S1456" s="618"/>
      <c r="T1456" s="618"/>
      <c r="U1456" s="618"/>
      <c r="V1456" s="618"/>
      <c r="W1456" s="618"/>
      <c r="GA1456" s="68"/>
    </row>
    <row r="1457" spans="2:183" s="67" customFormat="1" ht="60" customHeight="1" x14ac:dyDescent="0.35">
      <c r="B1457" s="16">
        <v>10</v>
      </c>
      <c r="C1457" s="17" t="s">
        <v>2300</v>
      </c>
      <c r="D1457" s="618"/>
      <c r="E1457" s="17" t="s">
        <v>2479</v>
      </c>
      <c r="F1457" s="620" t="s">
        <v>2480</v>
      </c>
      <c r="G1457" s="18">
        <v>13876.8</v>
      </c>
      <c r="H1457" s="319">
        <f>J1457+K1457+L1457+M1457+N1457</f>
        <v>13876.800000000001</v>
      </c>
      <c r="I1457" s="612">
        <f t="shared" si="22"/>
        <v>1</v>
      </c>
      <c r="J1457" s="18">
        <v>11795.28</v>
      </c>
      <c r="K1457" s="18">
        <v>2081.52</v>
      </c>
      <c r="L1457" s="18">
        <v>0</v>
      </c>
      <c r="M1457" s="18">
        <v>0</v>
      </c>
      <c r="N1457" s="549">
        <v>0</v>
      </c>
      <c r="O1457" s="561" t="s">
        <v>27</v>
      </c>
      <c r="P1457" s="618"/>
      <c r="Q1457" s="618"/>
      <c r="R1457" s="618"/>
      <c r="S1457" s="618"/>
      <c r="T1457" s="618"/>
      <c r="U1457" s="618"/>
      <c r="V1457" s="618"/>
      <c r="W1457" s="618"/>
      <c r="GA1457" s="68"/>
    </row>
    <row r="1458" spans="2:183" s="67" customFormat="1" ht="50.15" customHeight="1" x14ac:dyDescent="0.35">
      <c r="B1458" s="16" t="s">
        <v>176</v>
      </c>
      <c r="C1458" s="17" t="s">
        <v>2481</v>
      </c>
      <c r="D1458" s="618"/>
      <c r="E1458" s="17" t="s">
        <v>2482</v>
      </c>
      <c r="F1458" s="620" t="s">
        <v>2483</v>
      </c>
      <c r="G1458" s="18">
        <v>134483.20000000001</v>
      </c>
      <c r="H1458" s="319">
        <f>J1458+K1458+L1458+M1458+N1458</f>
        <v>127399.17</v>
      </c>
      <c r="I1458" s="612">
        <f t="shared" si="22"/>
        <v>0.8499999646779488</v>
      </c>
      <c r="J1458" s="18">
        <v>92045.89</v>
      </c>
      <c r="K1458" s="18">
        <v>16243.4</v>
      </c>
      <c r="L1458" s="18">
        <v>0</v>
      </c>
      <c r="M1458" s="18">
        <v>0</v>
      </c>
      <c r="N1458" s="549">
        <v>19109.88</v>
      </c>
      <c r="O1458" s="561" t="s">
        <v>27</v>
      </c>
      <c r="P1458" s="618"/>
      <c r="Q1458" s="618"/>
      <c r="R1458" s="618"/>
      <c r="S1458" s="618"/>
      <c r="T1458" s="618"/>
      <c r="U1458" s="618"/>
      <c r="V1458" s="618"/>
      <c r="W1458" s="618"/>
      <c r="GA1458" s="68"/>
    </row>
    <row r="1459" spans="2:183" s="67" customFormat="1" ht="50.15" customHeight="1" x14ac:dyDescent="0.35">
      <c r="B1459" s="16" t="s">
        <v>176</v>
      </c>
      <c r="C1459" s="17" t="s">
        <v>2481</v>
      </c>
      <c r="D1459" s="618"/>
      <c r="E1459" s="17" t="s">
        <v>2484</v>
      </c>
      <c r="F1459" s="620" t="s">
        <v>2485</v>
      </c>
      <c r="G1459" s="18">
        <v>80266.87</v>
      </c>
      <c r="H1459" s="319">
        <f>J1459+K1459+L1459+M1459+N1459</f>
        <v>77496.52</v>
      </c>
      <c r="I1459" s="612">
        <f t="shared" si="22"/>
        <v>0.79999979353911632</v>
      </c>
      <c r="J1459" s="18">
        <v>52697.62</v>
      </c>
      <c r="K1459" s="18">
        <v>9299.58</v>
      </c>
      <c r="L1459" s="18">
        <v>0</v>
      </c>
      <c r="M1459" s="18">
        <v>0</v>
      </c>
      <c r="N1459" s="549">
        <v>15499.32</v>
      </c>
      <c r="O1459" s="561" t="s">
        <v>27</v>
      </c>
      <c r="P1459" s="618"/>
      <c r="Q1459" s="618"/>
      <c r="R1459" s="618"/>
      <c r="S1459" s="618"/>
      <c r="T1459" s="618"/>
      <c r="U1459" s="618"/>
      <c r="V1459" s="618"/>
      <c r="W1459" s="618"/>
      <c r="GA1459" s="68"/>
    </row>
    <row r="1460" spans="2:183" s="67" customFormat="1" ht="79.5" customHeight="1" x14ac:dyDescent="0.35">
      <c r="B1460" s="16" t="s">
        <v>176</v>
      </c>
      <c r="C1460" s="17" t="s">
        <v>2481</v>
      </c>
      <c r="D1460" s="618"/>
      <c r="E1460" s="17" t="s">
        <v>2486</v>
      </c>
      <c r="F1460" s="620" t="s">
        <v>2487</v>
      </c>
      <c r="G1460" s="18">
        <v>110794.14</v>
      </c>
      <c r="H1460" s="319">
        <f>J1460+K1460+L1460+M1460+N1460</f>
        <v>105677.16</v>
      </c>
      <c r="I1460" s="612">
        <f t="shared" si="22"/>
        <v>0.89999958363756183</v>
      </c>
      <c r="J1460" s="18">
        <v>80842.990000000005</v>
      </c>
      <c r="K1460" s="18">
        <v>14266.41</v>
      </c>
      <c r="L1460" s="18">
        <v>0</v>
      </c>
      <c r="M1460" s="18">
        <v>0</v>
      </c>
      <c r="N1460" s="549">
        <v>10567.76</v>
      </c>
      <c r="O1460" s="561" t="s">
        <v>27</v>
      </c>
      <c r="P1460" s="618"/>
      <c r="Q1460" s="618"/>
      <c r="R1460" s="618"/>
      <c r="S1460" s="618"/>
      <c r="T1460" s="618"/>
      <c r="U1460" s="618"/>
      <c r="V1460" s="618"/>
      <c r="W1460" s="618"/>
      <c r="GA1460" s="68"/>
    </row>
    <row r="1461" spans="2:183" s="67" customFormat="1" ht="50.15" customHeight="1" x14ac:dyDescent="0.35">
      <c r="B1461" s="16" t="s">
        <v>176</v>
      </c>
      <c r="C1461" s="17" t="s">
        <v>2481</v>
      </c>
      <c r="D1461" s="618"/>
      <c r="E1461" s="17" t="s">
        <v>2488</v>
      </c>
      <c r="F1461" s="620" t="s">
        <v>2489</v>
      </c>
      <c r="G1461" s="18">
        <v>61304.19</v>
      </c>
      <c r="H1461" s="319">
        <f>J1461+K1461+L1461+M1461+N1461</f>
        <v>60788.14</v>
      </c>
      <c r="I1461" s="612">
        <f t="shared" si="22"/>
        <v>0.79999914456997701</v>
      </c>
      <c r="J1461" s="18">
        <v>41335.89</v>
      </c>
      <c r="K1461" s="18">
        <v>7294.57</v>
      </c>
      <c r="L1461" s="18">
        <v>0</v>
      </c>
      <c r="M1461" s="18">
        <v>0</v>
      </c>
      <c r="N1461" s="549">
        <v>12157.68</v>
      </c>
      <c r="O1461" s="561" t="s">
        <v>27</v>
      </c>
      <c r="P1461" s="618"/>
      <c r="Q1461" s="618"/>
      <c r="R1461" s="618"/>
      <c r="S1461" s="618"/>
      <c r="T1461" s="618"/>
      <c r="U1461" s="618"/>
      <c r="V1461" s="618"/>
      <c r="W1461" s="618"/>
      <c r="GA1461" s="68"/>
    </row>
    <row r="1462" spans="2:183" s="67" customFormat="1" ht="50.15" customHeight="1" x14ac:dyDescent="0.35">
      <c r="B1462" s="16" t="s">
        <v>176</v>
      </c>
      <c r="C1462" s="17" t="s">
        <v>2481</v>
      </c>
      <c r="D1462" s="618"/>
      <c r="E1462" s="17" t="s">
        <v>2490</v>
      </c>
      <c r="F1462" s="620" t="s">
        <v>2491</v>
      </c>
      <c r="G1462" s="18">
        <v>32887.32</v>
      </c>
      <c r="H1462" s="319">
        <f>J1462+K1462+L1462+M1462+N1462</f>
        <v>30851.58</v>
      </c>
      <c r="I1462" s="612">
        <f t="shared" si="22"/>
        <v>0.74999983793374603</v>
      </c>
      <c r="J1462" s="18">
        <v>19667.87</v>
      </c>
      <c r="K1462" s="18">
        <v>3470.81</v>
      </c>
      <c r="L1462" s="18">
        <v>0</v>
      </c>
      <c r="M1462" s="18">
        <v>0</v>
      </c>
      <c r="N1462" s="549">
        <v>7712.9</v>
      </c>
      <c r="O1462" s="561" t="s">
        <v>27</v>
      </c>
      <c r="P1462" s="618"/>
      <c r="Q1462" s="618"/>
      <c r="R1462" s="618"/>
      <c r="S1462" s="618"/>
      <c r="T1462" s="618"/>
      <c r="U1462" s="618"/>
      <c r="V1462" s="618"/>
      <c r="W1462" s="618"/>
      <c r="GA1462" s="68"/>
    </row>
    <row r="1463" spans="2:183" s="67" customFormat="1" ht="54.65" customHeight="1" x14ac:dyDescent="0.35">
      <c r="B1463" s="16" t="s">
        <v>176</v>
      </c>
      <c r="C1463" s="17" t="s">
        <v>2481</v>
      </c>
      <c r="D1463" s="618"/>
      <c r="E1463" s="17" t="s">
        <v>2492</v>
      </c>
      <c r="F1463" s="620" t="s">
        <v>2493</v>
      </c>
      <c r="G1463" s="18">
        <v>25000</v>
      </c>
      <c r="H1463" s="319">
        <f>J1463+K1463+L1463+M1463+N1463</f>
        <v>25000</v>
      </c>
      <c r="I1463" s="612">
        <f t="shared" si="22"/>
        <v>1</v>
      </c>
      <c r="J1463" s="18">
        <v>21250</v>
      </c>
      <c r="K1463" s="18">
        <v>3750</v>
      </c>
      <c r="L1463" s="18">
        <v>0</v>
      </c>
      <c r="M1463" s="18">
        <v>0</v>
      </c>
      <c r="N1463" s="549">
        <v>0</v>
      </c>
      <c r="O1463" s="561" t="s">
        <v>27</v>
      </c>
      <c r="P1463" s="618"/>
      <c r="Q1463" s="618"/>
      <c r="R1463" s="618"/>
      <c r="S1463" s="618"/>
      <c r="T1463" s="618"/>
      <c r="U1463" s="618"/>
      <c r="V1463" s="618"/>
      <c r="W1463" s="618"/>
      <c r="GA1463" s="68"/>
    </row>
    <row r="1464" spans="2:183" s="67" customFormat="1" ht="96" customHeight="1" x14ac:dyDescent="0.35">
      <c r="B1464" s="16" t="s">
        <v>176</v>
      </c>
      <c r="C1464" s="17" t="s">
        <v>2481</v>
      </c>
      <c r="D1464" s="618"/>
      <c r="E1464" s="17" t="s">
        <v>2494</v>
      </c>
      <c r="F1464" s="620" t="s">
        <v>2493</v>
      </c>
      <c r="G1464" s="18">
        <v>12315.04</v>
      </c>
      <c r="H1464" s="37">
        <f>J1464+K1464+L1464+M1464+N1464</f>
        <v>6385.49</v>
      </c>
      <c r="I1464" s="611">
        <f t="shared" si="22"/>
        <v>0.74999882546210228</v>
      </c>
      <c r="J1464" s="18">
        <v>4070.74</v>
      </c>
      <c r="K1464" s="18">
        <v>718.37</v>
      </c>
      <c r="L1464" s="18">
        <v>0</v>
      </c>
      <c r="M1464" s="18">
        <v>0</v>
      </c>
      <c r="N1464" s="549">
        <v>1596.38</v>
      </c>
      <c r="O1464" s="27" t="s">
        <v>27</v>
      </c>
      <c r="P1464" s="618"/>
      <c r="Q1464" s="618"/>
      <c r="R1464" s="618"/>
      <c r="S1464" s="618"/>
      <c r="T1464" s="618"/>
      <c r="U1464" s="618"/>
      <c r="V1464" s="618"/>
      <c r="W1464" s="618"/>
      <c r="GA1464" s="68"/>
    </row>
    <row r="1465" spans="2:183" s="67" customFormat="1" ht="75" customHeight="1" x14ac:dyDescent="0.35">
      <c r="B1465" s="25" t="s">
        <v>2495</v>
      </c>
      <c r="C1465" s="619" t="s">
        <v>50</v>
      </c>
      <c r="D1465" s="618"/>
      <c r="E1465" s="619" t="s">
        <v>2496</v>
      </c>
      <c r="F1465" s="618" t="s">
        <v>1004</v>
      </c>
      <c r="G1465" s="37">
        <v>55288.38</v>
      </c>
      <c r="H1465" s="37">
        <f>J1465+K1465+L1465+M1465+N1465</f>
        <v>53309.189999999995</v>
      </c>
      <c r="I1465" s="611">
        <f t="shared" ref="I1465:I1531" si="23">(J1465+K1465+L1465+M1465)/H1465</f>
        <v>0.84999997186226239</v>
      </c>
      <c r="J1465" s="37">
        <v>38515.879999999997</v>
      </c>
      <c r="K1465" s="37">
        <v>6796.93</v>
      </c>
      <c r="L1465" s="37">
        <v>0</v>
      </c>
      <c r="M1465" s="37">
        <v>0</v>
      </c>
      <c r="N1465" s="37">
        <v>7996.38</v>
      </c>
      <c r="O1465" s="27" t="s">
        <v>27</v>
      </c>
      <c r="P1465" s="618"/>
      <c r="Q1465" s="618"/>
      <c r="R1465" s="618"/>
      <c r="S1465" s="618"/>
      <c r="T1465" s="618"/>
      <c r="U1465" s="618"/>
      <c r="V1465" s="618"/>
      <c r="W1465" s="618"/>
      <c r="GA1465" s="68"/>
    </row>
    <row r="1466" spans="2:183" s="67" customFormat="1" ht="66" customHeight="1" x14ac:dyDescent="0.35">
      <c r="B1466" s="25" t="s">
        <v>2495</v>
      </c>
      <c r="C1466" s="619" t="s">
        <v>50</v>
      </c>
      <c r="D1466" s="618"/>
      <c r="E1466" s="619" t="s">
        <v>2497</v>
      </c>
      <c r="F1466" s="618" t="s">
        <v>441</v>
      </c>
      <c r="G1466" s="37">
        <v>37184.15</v>
      </c>
      <c r="H1466" s="37">
        <f>J1466+K1466+L1466+M1466+N1466</f>
        <v>35354.35</v>
      </c>
      <c r="I1466" s="611">
        <f t="shared" si="23"/>
        <v>0.49999985857468737</v>
      </c>
      <c r="J1466" s="37">
        <v>15025.59</v>
      </c>
      <c r="K1466" s="37">
        <v>2651.58</v>
      </c>
      <c r="L1466" s="37">
        <v>0</v>
      </c>
      <c r="M1466" s="37">
        <v>0</v>
      </c>
      <c r="N1466" s="37">
        <v>17677.18</v>
      </c>
      <c r="O1466" s="27" t="s">
        <v>27</v>
      </c>
      <c r="P1466" s="618"/>
      <c r="Q1466" s="618"/>
      <c r="R1466" s="618"/>
      <c r="S1466" s="618"/>
      <c r="T1466" s="618"/>
      <c r="U1466" s="618"/>
      <c r="V1466" s="618"/>
      <c r="W1466" s="618"/>
      <c r="GA1466" s="68"/>
    </row>
    <row r="1467" spans="2:183" s="67" customFormat="1" ht="63.9" customHeight="1" x14ac:dyDescent="0.35">
      <c r="B1467" s="25" t="s">
        <v>2495</v>
      </c>
      <c r="C1467" s="619" t="s">
        <v>50</v>
      </c>
      <c r="D1467" s="618"/>
      <c r="E1467" s="619" t="s">
        <v>2498</v>
      </c>
      <c r="F1467" s="618" t="s">
        <v>601</v>
      </c>
      <c r="G1467" s="37">
        <v>40847</v>
      </c>
      <c r="H1467" s="37">
        <f>J1467+K1467+L1467+M1467+N1467</f>
        <v>40847</v>
      </c>
      <c r="I1467" s="611">
        <f t="shared" si="23"/>
        <v>0.58201336695473349</v>
      </c>
      <c r="J1467" s="37">
        <v>20207.47</v>
      </c>
      <c r="K1467" s="37">
        <v>3566.03</v>
      </c>
      <c r="L1467" s="37">
        <v>0</v>
      </c>
      <c r="M1467" s="37">
        <v>0</v>
      </c>
      <c r="N1467" s="37">
        <v>17073.5</v>
      </c>
      <c r="O1467" s="27" t="s">
        <v>27</v>
      </c>
      <c r="P1467" s="618"/>
      <c r="Q1467" s="618"/>
      <c r="R1467" s="618"/>
      <c r="S1467" s="618"/>
      <c r="T1467" s="618"/>
      <c r="U1467" s="618"/>
      <c r="V1467" s="618"/>
      <c r="W1467" s="618"/>
      <c r="GA1467" s="68"/>
    </row>
    <row r="1468" spans="2:183" s="67" customFormat="1" ht="75.900000000000006" customHeight="1" x14ac:dyDescent="0.35">
      <c r="B1468" s="25" t="s">
        <v>2495</v>
      </c>
      <c r="C1468" s="619" t="s">
        <v>50</v>
      </c>
      <c r="D1468" s="618"/>
      <c r="E1468" s="619" t="s">
        <v>2499</v>
      </c>
      <c r="F1468" s="618" t="s">
        <v>422</v>
      </c>
      <c r="G1468" s="37">
        <v>41889.35</v>
      </c>
      <c r="H1468" s="37">
        <f>J1468+K1468+L1468+M1468+N1468</f>
        <v>41889.35</v>
      </c>
      <c r="I1468" s="611">
        <f t="shared" si="23"/>
        <v>0.49999988063791867</v>
      </c>
      <c r="J1468" s="37">
        <v>17802.96</v>
      </c>
      <c r="K1468" s="37">
        <v>3141.71</v>
      </c>
      <c r="L1468" s="37">
        <v>0</v>
      </c>
      <c r="M1468" s="37">
        <v>0</v>
      </c>
      <c r="N1468" s="37">
        <v>20944.68</v>
      </c>
      <c r="O1468" s="27" t="s">
        <v>27</v>
      </c>
      <c r="P1468" s="618"/>
      <c r="Q1468" s="618"/>
      <c r="R1468" s="618"/>
      <c r="S1468" s="618"/>
      <c r="T1468" s="618"/>
      <c r="U1468" s="618"/>
      <c r="V1468" s="618"/>
      <c r="W1468" s="618"/>
      <c r="GA1468" s="68"/>
    </row>
    <row r="1469" spans="2:183" s="67" customFormat="1" ht="63.65" customHeight="1" x14ac:dyDescent="0.35">
      <c r="B1469" s="25" t="s">
        <v>2495</v>
      </c>
      <c r="C1469" s="619" t="s">
        <v>50</v>
      </c>
      <c r="D1469" s="618"/>
      <c r="E1469" s="619" t="s">
        <v>2500</v>
      </c>
      <c r="F1469" s="618" t="s">
        <v>375</v>
      </c>
      <c r="G1469" s="37">
        <v>36530.550000000003</v>
      </c>
      <c r="H1469" s="37">
        <f>J1469+K1469+L1469+M1469+N1469</f>
        <v>33982</v>
      </c>
      <c r="I1469" s="611">
        <f t="shared" si="23"/>
        <v>0.5</v>
      </c>
      <c r="J1469" s="37">
        <v>14442.35</v>
      </c>
      <c r="K1469" s="37">
        <v>2548.65</v>
      </c>
      <c r="L1469" s="37">
        <v>0</v>
      </c>
      <c r="M1469" s="37">
        <v>0</v>
      </c>
      <c r="N1469" s="37">
        <v>16991</v>
      </c>
      <c r="O1469" s="27" t="s">
        <v>27</v>
      </c>
      <c r="P1469" s="618"/>
      <c r="Q1469" s="618"/>
      <c r="R1469" s="618"/>
      <c r="S1469" s="618"/>
      <c r="T1469" s="618"/>
      <c r="U1469" s="618"/>
      <c r="V1469" s="618"/>
      <c r="W1469" s="618"/>
      <c r="GA1469" s="68"/>
    </row>
    <row r="1470" spans="2:183" s="67" customFormat="1" ht="50.15" customHeight="1" x14ac:dyDescent="0.35">
      <c r="B1470" s="25" t="s">
        <v>2495</v>
      </c>
      <c r="C1470" s="619" t="s">
        <v>50</v>
      </c>
      <c r="D1470" s="618"/>
      <c r="E1470" s="619" t="s">
        <v>2501</v>
      </c>
      <c r="F1470" s="618" t="s">
        <v>382</v>
      </c>
      <c r="G1470" s="37">
        <v>94578</v>
      </c>
      <c r="H1470" s="37">
        <f>J1470+K1470+L1470+M1470+N1470</f>
        <v>94578</v>
      </c>
      <c r="I1470" s="611">
        <f t="shared" si="23"/>
        <v>0.65</v>
      </c>
      <c r="J1470" s="37">
        <v>52254.34</v>
      </c>
      <c r="K1470" s="37">
        <v>9221.36</v>
      </c>
      <c r="L1470" s="37">
        <v>0</v>
      </c>
      <c r="M1470" s="37">
        <v>0</v>
      </c>
      <c r="N1470" s="37">
        <v>33102.300000000003</v>
      </c>
      <c r="O1470" s="27" t="s">
        <v>27</v>
      </c>
      <c r="P1470" s="618"/>
      <c r="Q1470" s="618"/>
      <c r="R1470" s="618"/>
      <c r="S1470" s="618"/>
      <c r="T1470" s="618"/>
      <c r="U1470" s="618"/>
      <c r="V1470" s="618"/>
      <c r="W1470" s="618"/>
      <c r="GA1470" s="68"/>
    </row>
    <row r="1471" spans="2:183" s="67" customFormat="1" ht="50.15" customHeight="1" x14ac:dyDescent="0.35">
      <c r="B1471" s="25" t="s">
        <v>2495</v>
      </c>
      <c r="C1471" s="619" t="s">
        <v>1894</v>
      </c>
      <c r="D1471" s="618"/>
      <c r="E1471" s="619" t="s">
        <v>1894</v>
      </c>
      <c r="F1471" s="618" t="s">
        <v>2502</v>
      </c>
      <c r="G1471" s="37">
        <v>42000</v>
      </c>
      <c r="H1471" s="37">
        <f>J1471+K1471+L1471+M1471+N1471</f>
        <v>42000</v>
      </c>
      <c r="I1471" s="611">
        <f t="shared" si="23"/>
        <v>1</v>
      </c>
      <c r="J1471" s="37">
        <v>35700</v>
      </c>
      <c r="K1471" s="37">
        <v>6300</v>
      </c>
      <c r="L1471" s="37">
        <v>0</v>
      </c>
      <c r="M1471" s="37">
        <v>0</v>
      </c>
      <c r="N1471" s="37">
        <v>0</v>
      </c>
      <c r="O1471" s="27" t="s">
        <v>27</v>
      </c>
      <c r="P1471" s="618"/>
      <c r="Q1471" s="618"/>
      <c r="R1471" s="618"/>
      <c r="S1471" s="618"/>
      <c r="T1471" s="618"/>
      <c r="U1471" s="618"/>
      <c r="V1471" s="618"/>
      <c r="W1471" s="618"/>
      <c r="GA1471" s="68"/>
    </row>
    <row r="1472" spans="2:183" s="67" customFormat="1" ht="50.15" customHeight="1" x14ac:dyDescent="0.35">
      <c r="B1472" s="25" t="s">
        <v>8</v>
      </c>
      <c r="C1472" s="619" t="s">
        <v>2503</v>
      </c>
      <c r="D1472" s="618"/>
      <c r="E1472" s="619" t="s">
        <v>2503</v>
      </c>
      <c r="F1472" s="618" t="s">
        <v>2504</v>
      </c>
      <c r="G1472" s="37">
        <v>12000</v>
      </c>
      <c r="H1472" s="37">
        <f>J1472+K1472+L1472+M1472+N1472</f>
        <v>12000</v>
      </c>
      <c r="I1472" s="611">
        <f t="shared" si="23"/>
        <v>1</v>
      </c>
      <c r="J1472" s="37">
        <v>10200</v>
      </c>
      <c r="K1472" s="37">
        <v>1800</v>
      </c>
      <c r="L1472" s="37">
        <v>0</v>
      </c>
      <c r="M1472" s="37">
        <v>0</v>
      </c>
      <c r="N1472" s="37">
        <v>0</v>
      </c>
      <c r="O1472" s="27" t="s">
        <v>27</v>
      </c>
      <c r="P1472" s="618"/>
      <c r="Q1472" s="618"/>
      <c r="R1472" s="618"/>
      <c r="S1472" s="618"/>
      <c r="T1472" s="618"/>
      <c r="U1472" s="618"/>
      <c r="V1472" s="618"/>
      <c r="W1472" s="618"/>
      <c r="GA1472" s="68"/>
    </row>
    <row r="1473" spans="2:183" s="67" customFormat="1" ht="50.15" customHeight="1" x14ac:dyDescent="0.35">
      <c r="B1473" s="25" t="s">
        <v>8</v>
      </c>
      <c r="C1473" s="619" t="s">
        <v>2505</v>
      </c>
      <c r="D1473" s="618"/>
      <c r="E1473" s="619" t="s">
        <v>2505</v>
      </c>
      <c r="F1473" s="618" t="s">
        <v>2506</v>
      </c>
      <c r="G1473" s="37">
        <v>12000</v>
      </c>
      <c r="H1473" s="37">
        <f>J1473+K1473+L1473+M1473+N1473</f>
        <v>12000</v>
      </c>
      <c r="I1473" s="611">
        <f t="shared" si="23"/>
        <v>1</v>
      </c>
      <c r="J1473" s="37">
        <v>10200</v>
      </c>
      <c r="K1473" s="37">
        <v>1800</v>
      </c>
      <c r="L1473" s="37">
        <v>0</v>
      </c>
      <c r="M1473" s="37">
        <v>0</v>
      </c>
      <c r="N1473" s="37">
        <v>0</v>
      </c>
      <c r="O1473" s="27" t="s">
        <v>27</v>
      </c>
      <c r="P1473" s="618"/>
      <c r="Q1473" s="618"/>
      <c r="R1473" s="618"/>
      <c r="S1473" s="618"/>
      <c r="T1473" s="618"/>
      <c r="U1473" s="618"/>
      <c r="V1473" s="618"/>
      <c r="W1473" s="618"/>
      <c r="GA1473" s="68"/>
    </row>
    <row r="1474" spans="2:183" s="67" customFormat="1" ht="81.650000000000006" customHeight="1" x14ac:dyDescent="0.35">
      <c r="B1474" s="25" t="s">
        <v>8</v>
      </c>
      <c r="C1474" s="619" t="s">
        <v>50</v>
      </c>
      <c r="D1474" s="618"/>
      <c r="E1474" s="619" t="s">
        <v>2507</v>
      </c>
      <c r="F1474" s="618" t="s">
        <v>522</v>
      </c>
      <c r="G1474" s="37">
        <v>181279</v>
      </c>
      <c r="H1474" s="37">
        <f>J1474+K1474+L1474+M1474+N1474</f>
        <v>133333.33000000002</v>
      </c>
      <c r="I1474" s="611">
        <f t="shared" si="23"/>
        <v>0.75000001875000033</v>
      </c>
      <c r="J1474" s="37">
        <v>100000</v>
      </c>
      <c r="K1474" s="37">
        <v>0</v>
      </c>
      <c r="L1474" s="37">
        <v>0</v>
      </c>
      <c r="M1474" s="37">
        <v>0</v>
      </c>
      <c r="N1474" s="37">
        <v>33333.33</v>
      </c>
      <c r="O1474" s="27" t="s">
        <v>27</v>
      </c>
      <c r="P1474" s="38">
        <v>45407</v>
      </c>
      <c r="Q1474" s="38">
        <v>45407</v>
      </c>
      <c r="R1474" s="38">
        <v>45407</v>
      </c>
      <c r="S1474" s="38">
        <v>45407</v>
      </c>
      <c r="T1474" s="38">
        <v>45407</v>
      </c>
      <c r="U1474" s="38">
        <v>45407</v>
      </c>
      <c r="V1474" s="38">
        <v>45407</v>
      </c>
      <c r="W1474" s="38">
        <v>45407</v>
      </c>
      <c r="GA1474" s="68"/>
    </row>
    <row r="1475" spans="2:183" s="67" customFormat="1" ht="74.400000000000006" customHeight="1" x14ac:dyDescent="0.35">
      <c r="B1475" s="25" t="s">
        <v>8</v>
      </c>
      <c r="C1475" s="619" t="s">
        <v>50</v>
      </c>
      <c r="D1475" s="618"/>
      <c r="E1475" s="619" t="s">
        <v>2508</v>
      </c>
      <c r="F1475" s="618" t="s">
        <v>414</v>
      </c>
      <c r="G1475" s="37">
        <v>321830.8</v>
      </c>
      <c r="H1475" s="37">
        <f>J1475+K1475+L1475+M1475+N1475</f>
        <v>254543.31</v>
      </c>
      <c r="I1475" s="611">
        <f t="shared" si="23"/>
        <v>0.74999991160639812</v>
      </c>
      <c r="J1475" s="37">
        <v>162271.34</v>
      </c>
      <c r="K1475" s="37">
        <v>28636.12</v>
      </c>
      <c r="L1475" s="37">
        <v>0</v>
      </c>
      <c r="M1475" s="37">
        <v>0</v>
      </c>
      <c r="N1475" s="37">
        <v>63635.85</v>
      </c>
      <c r="O1475" s="27" t="s">
        <v>27</v>
      </c>
      <c r="P1475" s="618"/>
      <c r="Q1475" s="618"/>
      <c r="R1475" s="618"/>
      <c r="S1475" s="618"/>
      <c r="T1475" s="618"/>
      <c r="U1475" s="618"/>
      <c r="V1475" s="618"/>
      <c r="W1475" s="618"/>
      <c r="GA1475" s="68"/>
    </row>
    <row r="1476" spans="2:183" s="67" customFormat="1" ht="94.5" customHeight="1" x14ac:dyDescent="0.35">
      <c r="B1476" s="25" t="s">
        <v>8</v>
      </c>
      <c r="C1476" s="619" t="s">
        <v>2509</v>
      </c>
      <c r="D1476" s="618"/>
      <c r="E1476" s="619" t="s">
        <v>2510</v>
      </c>
      <c r="F1476" s="618" t="s">
        <v>2477</v>
      </c>
      <c r="G1476" s="37">
        <v>203956</v>
      </c>
      <c r="H1476" s="37">
        <f>J1476+K1476+L1476+M1476+N1476</f>
        <v>202856</v>
      </c>
      <c r="I1476" s="611">
        <f t="shared" si="23"/>
        <v>0.75</v>
      </c>
      <c r="J1476" s="37">
        <v>152142</v>
      </c>
      <c r="K1476" s="37">
        <v>0</v>
      </c>
      <c r="L1476" s="37">
        <v>0</v>
      </c>
      <c r="M1476" s="37">
        <v>0</v>
      </c>
      <c r="N1476" s="37">
        <v>50714</v>
      </c>
      <c r="O1476" s="27" t="s">
        <v>27</v>
      </c>
      <c r="P1476" s="618"/>
      <c r="Q1476" s="618"/>
      <c r="R1476" s="618"/>
      <c r="S1476" s="618"/>
      <c r="T1476" s="618"/>
      <c r="U1476" s="618"/>
      <c r="V1476" s="618"/>
      <c r="W1476" s="618"/>
      <c r="GA1476" s="68"/>
    </row>
    <row r="1477" spans="2:183" s="67" customFormat="1" ht="107.4" customHeight="1" x14ac:dyDescent="0.35">
      <c r="B1477" s="25" t="s">
        <v>8</v>
      </c>
      <c r="C1477" s="619" t="s">
        <v>248</v>
      </c>
      <c r="D1477" s="618"/>
      <c r="E1477" s="619" t="s">
        <v>2511</v>
      </c>
      <c r="F1477" s="618" t="s">
        <v>2512</v>
      </c>
      <c r="G1477" s="37">
        <v>200000</v>
      </c>
      <c r="H1477" s="37">
        <f>J1477+K1477+L1477+M1477+N1477</f>
        <v>195389.27</v>
      </c>
      <c r="I1477" s="611">
        <f t="shared" si="23"/>
        <v>0.89999993346615192</v>
      </c>
      <c r="J1477" s="37">
        <v>149472.78</v>
      </c>
      <c r="K1477" s="37">
        <v>26377.55</v>
      </c>
      <c r="L1477" s="37">
        <v>0</v>
      </c>
      <c r="M1477" s="37">
        <v>0</v>
      </c>
      <c r="N1477" s="37">
        <v>19538.939999999999</v>
      </c>
      <c r="O1477" s="27" t="s">
        <v>27</v>
      </c>
      <c r="P1477" s="618"/>
      <c r="Q1477" s="618"/>
      <c r="R1477" s="618"/>
      <c r="S1477" s="618"/>
      <c r="T1477" s="618"/>
      <c r="U1477" s="618"/>
      <c r="V1477" s="618"/>
      <c r="W1477" s="618"/>
      <c r="GA1477" s="68"/>
    </row>
    <row r="1478" spans="2:183" s="67" customFormat="1" ht="50.15" customHeight="1" x14ac:dyDescent="0.35">
      <c r="B1478" s="25" t="s">
        <v>8</v>
      </c>
      <c r="C1478" s="619" t="s">
        <v>50</v>
      </c>
      <c r="D1478" s="618"/>
      <c r="E1478" s="619" t="s">
        <v>2513</v>
      </c>
      <c r="F1478" s="618" t="s">
        <v>1471</v>
      </c>
      <c r="G1478" s="558">
        <v>99975.18</v>
      </c>
      <c r="H1478" s="37">
        <f>J1478+K1478+L1478+M1478+N1478</f>
        <v>94457.68</v>
      </c>
      <c r="I1478" s="93">
        <f t="shared" si="23"/>
        <v>0.84635013267317172</v>
      </c>
      <c r="J1478" s="37">
        <v>67952.62</v>
      </c>
      <c r="K1478" s="37">
        <v>11991.65</v>
      </c>
      <c r="L1478" s="37">
        <v>0</v>
      </c>
      <c r="M1478" s="37">
        <v>0</v>
      </c>
      <c r="N1478" s="37">
        <v>14513.41</v>
      </c>
      <c r="O1478" s="27" t="s">
        <v>27</v>
      </c>
      <c r="P1478" s="618"/>
      <c r="Q1478" s="618"/>
      <c r="R1478" s="618"/>
      <c r="S1478" s="618"/>
      <c r="T1478" s="618"/>
      <c r="U1478" s="618"/>
      <c r="V1478" s="618"/>
      <c r="W1478" s="618"/>
      <c r="GA1478" s="68"/>
    </row>
    <row r="1479" spans="2:183" s="67" customFormat="1" ht="63" customHeight="1" x14ac:dyDescent="0.35">
      <c r="B1479" s="25" t="s">
        <v>8</v>
      </c>
      <c r="C1479" s="619" t="s">
        <v>50</v>
      </c>
      <c r="D1479" s="618"/>
      <c r="E1479" s="619" t="s">
        <v>2514</v>
      </c>
      <c r="F1479" s="618" t="s">
        <v>377</v>
      </c>
      <c r="G1479" s="28">
        <v>92556.05</v>
      </c>
      <c r="H1479" s="37">
        <f>J1479+K1479+L1479+M1479+N1479</f>
        <v>92556.049999999988</v>
      </c>
      <c r="I1479" s="93">
        <f t="shared" si="23"/>
        <v>0.75000002701066004</v>
      </c>
      <c r="J1479" s="37">
        <v>69417.039999999994</v>
      </c>
      <c r="K1479" s="37">
        <v>0</v>
      </c>
      <c r="L1479" s="37">
        <v>0</v>
      </c>
      <c r="M1479" s="37">
        <v>0</v>
      </c>
      <c r="N1479" s="37">
        <v>23139.01</v>
      </c>
      <c r="O1479" s="27" t="s">
        <v>27</v>
      </c>
      <c r="P1479" s="618"/>
      <c r="Q1479" s="618"/>
      <c r="R1479" s="618"/>
      <c r="S1479" s="618"/>
      <c r="T1479" s="618"/>
      <c r="U1479" s="618"/>
      <c r="V1479" s="618"/>
      <c r="W1479" s="618"/>
      <c r="GA1479" s="68"/>
    </row>
    <row r="1480" spans="2:183" s="67" customFormat="1" ht="87.65" customHeight="1" x14ac:dyDescent="0.35">
      <c r="B1480" s="25" t="s">
        <v>8</v>
      </c>
      <c r="C1480" s="619" t="s">
        <v>50</v>
      </c>
      <c r="D1480" s="618"/>
      <c r="E1480" s="619" t="s">
        <v>2515</v>
      </c>
      <c r="F1480" s="618" t="s">
        <v>2516</v>
      </c>
      <c r="G1480" s="28">
        <v>81091.05</v>
      </c>
      <c r="H1480" s="37">
        <f>J1480+K1480+L1480+M1480+N1480</f>
        <v>78091.95</v>
      </c>
      <c r="I1480" s="93">
        <f t="shared" si="23"/>
        <v>0.60836577905917322</v>
      </c>
      <c r="J1480" s="37">
        <v>40382.19</v>
      </c>
      <c r="K1480" s="37">
        <v>7126.28</v>
      </c>
      <c r="L1480" s="37">
        <v>0</v>
      </c>
      <c r="M1480" s="37">
        <v>0</v>
      </c>
      <c r="N1480" s="37">
        <v>30583.48</v>
      </c>
      <c r="O1480" s="27" t="s">
        <v>27</v>
      </c>
      <c r="P1480" s="618"/>
      <c r="Q1480" s="618"/>
      <c r="R1480" s="618"/>
      <c r="S1480" s="618"/>
      <c r="T1480" s="618"/>
      <c r="U1480" s="618"/>
      <c r="V1480" s="618"/>
      <c r="W1480" s="618"/>
      <c r="GA1480" s="68"/>
    </row>
    <row r="1481" spans="2:183" s="67" customFormat="1" ht="100.5" customHeight="1" x14ac:dyDescent="0.35">
      <c r="B1481" s="25" t="s">
        <v>8</v>
      </c>
      <c r="C1481" s="619" t="s">
        <v>2517</v>
      </c>
      <c r="D1481" s="618"/>
      <c r="E1481" s="619" t="s">
        <v>2518</v>
      </c>
      <c r="F1481" s="618" t="s">
        <v>766</v>
      </c>
      <c r="G1481" s="19">
        <v>76637.600000000006</v>
      </c>
      <c r="H1481" s="37">
        <f>J1481+K1481+L1481+M1481+N1481</f>
        <v>76637.600000000006</v>
      </c>
      <c r="I1481" s="93">
        <f t="shared" si="23"/>
        <v>1</v>
      </c>
      <c r="J1481" s="37">
        <v>76637.600000000006</v>
      </c>
      <c r="K1481" s="37">
        <v>0</v>
      </c>
      <c r="L1481" s="37">
        <v>0</v>
      </c>
      <c r="M1481" s="37">
        <v>0</v>
      </c>
      <c r="N1481" s="37">
        <v>0</v>
      </c>
      <c r="O1481" s="27" t="s">
        <v>27</v>
      </c>
      <c r="P1481" s="618"/>
      <c r="Q1481" s="618"/>
      <c r="R1481" s="618"/>
      <c r="S1481" s="618"/>
      <c r="T1481" s="618"/>
      <c r="U1481" s="618"/>
      <c r="V1481" s="618"/>
      <c r="W1481" s="618"/>
      <c r="GA1481" s="68"/>
    </row>
    <row r="1482" spans="2:183" s="67" customFormat="1" ht="50.15" customHeight="1" x14ac:dyDescent="0.35">
      <c r="B1482" s="25" t="s">
        <v>8</v>
      </c>
      <c r="C1482" s="619" t="s">
        <v>2519</v>
      </c>
      <c r="D1482" s="618"/>
      <c r="E1482" s="619" t="s">
        <v>2519</v>
      </c>
      <c r="F1482" s="618" t="s">
        <v>2520</v>
      </c>
      <c r="G1482" s="28">
        <v>48000</v>
      </c>
      <c r="H1482" s="37">
        <f>J1482+K1482+L1482+M1482+N1482</f>
        <v>48000</v>
      </c>
      <c r="I1482" s="93">
        <f t="shared" si="23"/>
        <v>1</v>
      </c>
      <c r="J1482" s="37">
        <v>48000</v>
      </c>
      <c r="K1482" s="37">
        <v>0</v>
      </c>
      <c r="L1482" s="37">
        <v>0</v>
      </c>
      <c r="M1482" s="37">
        <v>0</v>
      </c>
      <c r="N1482" s="37">
        <v>0</v>
      </c>
      <c r="O1482" s="27" t="s">
        <v>27</v>
      </c>
      <c r="P1482" s="618"/>
      <c r="Q1482" s="618"/>
      <c r="R1482" s="618"/>
      <c r="S1482" s="618"/>
      <c r="T1482" s="618"/>
      <c r="U1482" s="618"/>
      <c r="V1482" s="618"/>
      <c r="W1482" s="618"/>
      <c r="GA1482" s="68"/>
    </row>
    <row r="1483" spans="2:183" s="67" customFormat="1" ht="50.15" customHeight="1" x14ac:dyDescent="0.35">
      <c r="B1483" s="25" t="s">
        <v>8</v>
      </c>
      <c r="C1483" s="619" t="s">
        <v>2519</v>
      </c>
      <c r="D1483" s="618"/>
      <c r="E1483" s="619" t="s">
        <v>2519</v>
      </c>
      <c r="F1483" s="618" t="s">
        <v>2521</v>
      </c>
      <c r="G1483" s="26">
        <v>50000</v>
      </c>
      <c r="H1483" s="37">
        <f>J1483+K1483+L1483+M1483+N1483</f>
        <v>50000</v>
      </c>
      <c r="I1483" s="93">
        <f t="shared" si="23"/>
        <v>1</v>
      </c>
      <c r="J1483" s="37">
        <v>42500</v>
      </c>
      <c r="K1483" s="37">
        <v>7500</v>
      </c>
      <c r="L1483" s="37">
        <v>0</v>
      </c>
      <c r="M1483" s="37">
        <v>0</v>
      </c>
      <c r="N1483" s="37">
        <v>0</v>
      </c>
      <c r="O1483" s="27" t="s">
        <v>27</v>
      </c>
      <c r="P1483" s="618"/>
      <c r="Q1483" s="618"/>
      <c r="R1483" s="618"/>
      <c r="S1483" s="618"/>
      <c r="T1483" s="618"/>
      <c r="U1483" s="618"/>
      <c r="V1483" s="618"/>
      <c r="W1483" s="618"/>
      <c r="GA1483" s="68"/>
    </row>
    <row r="1484" spans="2:183" s="67" customFormat="1" ht="68.150000000000006" customHeight="1" x14ac:dyDescent="0.35">
      <c r="B1484" s="25" t="s">
        <v>8</v>
      </c>
      <c r="C1484" s="619" t="str">
        <f>'[7]CE du 04 juin 2024 '!C14</f>
        <v>Modernisation des exploitations agricoles</v>
      </c>
      <c r="D1484" s="618"/>
      <c r="E1484" s="619" t="str">
        <f>'[7]CE du 04 juin 2024 '!E14</f>
        <v>Accroissement de l'autosuffisance en matière organique d'une exploitation agricole</v>
      </c>
      <c r="F1484" s="618" t="str">
        <f>'[7]CE du 04 juin 2024 '!F14</f>
        <v>EARL NINE</v>
      </c>
      <c r="G1484" s="26">
        <f>'[7]CE du 04 juin 2024 '!M14</f>
        <v>16094</v>
      </c>
      <c r="H1484" s="37">
        <f>J1484+K1484+L1484+M1484+N1484</f>
        <v>14594</v>
      </c>
      <c r="I1484" s="93">
        <f t="shared" si="23"/>
        <v>0.75</v>
      </c>
      <c r="J1484" s="37">
        <f>'[7]CE du 04 juin 2024 '!P14</f>
        <v>9303.67</v>
      </c>
      <c r="K1484" s="37">
        <f>'[7]CE du 04 juin 2024 '!S14</f>
        <v>1641.83</v>
      </c>
      <c r="L1484" s="37">
        <v>0</v>
      </c>
      <c r="M1484" s="37">
        <v>0</v>
      </c>
      <c r="N1484" s="37">
        <f>'[7]CE du 04 juin 2024 '!AO14</f>
        <v>3648.5</v>
      </c>
      <c r="O1484" s="27" t="s">
        <v>27</v>
      </c>
      <c r="P1484" s="618"/>
      <c r="Q1484" s="618"/>
      <c r="R1484" s="618"/>
      <c r="S1484" s="618"/>
      <c r="T1484" s="618"/>
      <c r="U1484" s="618"/>
      <c r="V1484" s="618"/>
      <c r="W1484" s="618"/>
      <c r="GA1484" s="68"/>
    </row>
    <row r="1485" spans="2:183" s="67" customFormat="1" ht="78.650000000000006" customHeight="1" x14ac:dyDescent="0.35">
      <c r="B1485" s="25" t="s">
        <v>8</v>
      </c>
      <c r="C1485" s="619" t="str">
        <f>'[7]CE du 04 juin 2024 '!C15</f>
        <v>Modernisation des exploitations agricoles</v>
      </c>
      <c r="D1485" s="618"/>
      <c r="E1485" s="619" t="str">
        <f>'[7]CE du 04 juin 2024 '!E15</f>
        <v xml:space="preserve">AAP n° 11 canne banane - Plantation de 7,95 ha de bananes (ramenés à 7,69 ha) en 2022 et 2023 et travaux d'amélioration foncière </v>
      </c>
      <c r="F1485" s="618" t="str">
        <f>'[7]CE du 04 juin 2024 '!F15</f>
        <v xml:space="preserve">SAS CAFEIERE </v>
      </c>
      <c r="G1485" s="26">
        <f>'[7]CE du 04 juin 2024 '!M15</f>
        <v>91703.25</v>
      </c>
      <c r="H1485" s="37">
        <f>J1485+K1485+L1485+M1485+N1485</f>
        <v>88704.15</v>
      </c>
      <c r="I1485" s="93">
        <f t="shared" si="23"/>
        <v>0.60836578671911068</v>
      </c>
      <c r="J1485" s="37">
        <f>'[7]CE du 04 juin 2024 '!P15</f>
        <v>45869.88</v>
      </c>
      <c r="K1485" s="37">
        <f>'[7]CE du 04 juin 2024 '!S15</f>
        <v>8094.69</v>
      </c>
      <c r="L1485" s="37">
        <v>0</v>
      </c>
      <c r="M1485" s="37">
        <v>0</v>
      </c>
      <c r="N1485" s="37">
        <f>'[7]CE du 04 juin 2024 '!AO15</f>
        <v>34739.58</v>
      </c>
      <c r="O1485" s="27" t="s">
        <v>27</v>
      </c>
      <c r="P1485" s="618"/>
      <c r="Q1485" s="618"/>
      <c r="R1485" s="618"/>
      <c r="S1485" s="618"/>
      <c r="T1485" s="618"/>
      <c r="U1485" s="618"/>
      <c r="V1485" s="618"/>
      <c r="W1485" s="618"/>
      <c r="GA1485" s="68"/>
    </row>
    <row r="1486" spans="2:183" s="67" customFormat="1" ht="75.900000000000006" customHeight="1" x14ac:dyDescent="0.35">
      <c r="B1486" s="25" t="s">
        <v>8</v>
      </c>
      <c r="C1486" s="619" t="str">
        <f>'[7]CE du 04 juin 2024 '!C16</f>
        <v>Modernisation des exploitations agricoles</v>
      </c>
      <c r="D1486" s="618"/>
      <c r="E1486" s="619" t="str">
        <f>'[7]CE du 04 juin 2024 '!E16</f>
        <v xml:space="preserve">AAP n° 11 canne banane - Plantation de 8,42 ha de bananes (ramenés à 7,45 ha) en 2022 et 2023 et travaux d'amélioration foncière </v>
      </c>
      <c r="F1486" s="618" t="str">
        <f>'[7]CE du 04 juin 2024 '!F16</f>
        <v>SAS NOUVELLE CITE</v>
      </c>
      <c r="G1486" s="26">
        <f>'[7]CE du 04 juin 2024 '!M16</f>
        <v>97124.7</v>
      </c>
      <c r="H1486" s="37">
        <f>J1486+K1486+L1486+M1486+N1486</f>
        <v>85935.75</v>
      </c>
      <c r="I1486" s="93">
        <f t="shared" si="23"/>
        <v>0.60836578490325621</v>
      </c>
      <c r="J1486" s="37">
        <f>'[7]CE du 04 juin 2024 '!P16</f>
        <v>44438.31</v>
      </c>
      <c r="K1486" s="37">
        <f>'[7]CE du 04 juin 2024 '!S16</f>
        <v>7842.06</v>
      </c>
      <c r="L1486" s="37">
        <v>0</v>
      </c>
      <c r="M1486" s="37">
        <v>0</v>
      </c>
      <c r="N1486" s="37">
        <f>'[7]CE du 04 juin 2024 '!AO16</f>
        <v>33655.379999999997</v>
      </c>
      <c r="O1486" s="27" t="s">
        <v>27</v>
      </c>
      <c r="P1486" s="618"/>
      <c r="Q1486" s="618"/>
      <c r="R1486" s="618"/>
      <c r="S1486" s="618"/>
      <c r="T1486" s="618"/>
      <c r="U1486" s="618"/>
      <c r="V1486" s="618"/>
      <c r="W1486" s="618"/>
      <c r="GA1486" s="68"/>
    </row>
    <row r="1487" spans="2:183" s="67" customFormat="1" ht="57.9" customHeight="1" x14ac:dyDescent="0.35">
      <c r="B1487" s="25" t="s">
        <v>8</v>
      </c>
      <c r="C1487" s="619" t="str">
        <f>'[7]CE du 04 juin 2024 '!C18</f>
        <v>Accompagnement du développement des petites exploitations</v>
      </c>
      <c r="D1487" s="618"/>
      <c r="E1487" s="619" t="str">
        <f>'[7]CE du 04 juin 2024 '!E18</f>
        <v>Diversification de la production fruitière</v>
      </c>
      <c r="F1487" s="618" t="str">
        <f>'[7]CE du 04 juin 2024 '!F18</f>
        <v>SAINTE-ROSE-MERIL Fred</v>
      </c>
      <c r="G1487" s="26">
        <f>'[7]CE du 04 juin 2024 '!M18</f>
        <v>12000</v>
      </c>
      <c r="H1487" s="37">
        <f>J1487+K1487+L1487+M1487+N1487</f>
        <v>12000</v>
      </c>
      <c r="I1487" s="93">
        <f t="shared" si="23"/>
        <v>1</v>
      </c>
      <c r="J1487" s="37">
        <f>'[7]CE du 04 juin 2024 '!P18</f>
        <v>10200</v>
      </c>
      <c r="K1487" s="37">
        <f>'[7]CE du 04 juin 2024 '!S18</f>
        <v>1800</v>
      </c>
      <c r="L1487" s="37">
        <v>0</v>
      </c>
      <c r="M1487" s="37">
        <v>0</v>
      </c>
      <c r="N1487" s="37">
        <f>'[7]CE du 04 juin 2024 '!AO18</f>
        <v>0</v>
      </c>
      <c r="O1487" s="27" t="s">
        <v>27</v>
      </c>
      <c r="P1487" s="618"/>
      <c r="Q1487" s="618"/>
      <c r="R1487" s="618"/>
      <c r="S1487" s="618"/>
      <c r="T1487" s="618"/>
      <c r="U1487" s="618"/>
      <c r="V1487" s="618"/>
      <c r="W1487" s="618"/>
      <c r="GA1487" s="68"/>
    </row>
    <row r="1488" spans="2:183" s="67" customFormat="1" ht="59.15" customHeight="1" x14ac:dyDescent="0.35">
      <c r="B1488" s="25" t="s">
        <v>8</v>
      </c>
      <c r="C1488" s="619" t="str">
        <f>'[7]CE du 04 juin 2024 '!C19</f>
        <v>Accompagnement du développement des petites exploitations</v>
      </c>
      <c r="D1488" s="618"/>
      <c r="E1488" s="619" t="str">
        <f>'[7]CE du 04 juin 2024 '!E19</f>
        <v>Développement de l'atelier végétal de l'exploitation</v>
      </c>
      <c r="F1488" s="618" t="str">
        <f>'[7]CE du 04 juin 2024 '!F19</f>
        <v>TOUSSAY Lisa</v>
      </c>
      <c r="G1488" s="26">
        <f>'[7]CE du 04 juin 2024 '!M19</f>
        <v>12000</v>
      </c>
      <c r="H1488" s="37">
        <f>J1488+K1488+L1488+M1488+N1488</f>
        <v>12000</v>
      </c>
      <c r="I1488" s="93">
        <f t="shared" si="23"/>
        <v>1</v>
      </c>
      <c r="J1488" s="37">
        <f>'[7]CE du 04 juin 2024 '!P19</f>
        <v>10200</v>
      </c>
      <c r="K1488" s="37">
        <f>'[7]CE du 04 juin 2024 '!S19</f>
        <v>1800</v>
      </c>
      <c r="L1488" s="37">
        <v>0</v>
      </c>
      <c r="M1488" s="37">
        <v>0</v>
      </c>
      <c r="N1488" s="37">
        <f>'[7]CE du 04 juin 2024 '!AO19</f>
        <v>0</v>
      </c>
      <c r="O1488" s="27" t="s">
        <v>27</v>
      </c>
      <c r="P1488" s="618"/>
      <c r="Q1488" s="618"/>
      <c r="R1488" s="618"/>
      <c r="S1488" s="618"/>
      <c r="T1488" s="618"/>
      <c r="U1488" s="618"/>
      <c r="V1488" s="618"/>
      <c r="W1488" s="618"/>
      <c r="GA1488" s="68"/>
    </row>
    <row r="1489" spans="2:183" s="67" customFormat="1" ht="70.5" customHeight="1" x14ac:dyDescent="0.35">
      <c r="B1489" s="25" t="s">
        <v>8</v>
      </c>
      <c r="C1489" s="619" t="s">
        <v>50</v>
      </c>
      <c r="D1489" s="619" t="s">
        <v>2522</v>
      </c>
      <c r="E1489" s="619" t="s">
        <v>2523</v>
      </c>
      <c r="F1489" s="618" t="s">
        <v>2520</v>
      </c>
      <c r="G1489" s="26">
        <v>248115.08</v>
      </c>
      <c r="H1489" s="37">
        <f>J1489+K1489+L1489+M1489+N1489</f>
        <v>242332.28</v>
      </c>
      <c r="I1489" s="93">
        <f t="shared" si="23"/>
        <v>0.84422603542540842</v>
      </c>
      <c r="J1489" s="30">
        <v>173895.73</v>
      </c>
      <c r="K1489" s="30">
        <v>30687.49</v>
      </c>
      <c r="L1489" s="37">
        <v>0</v>
      </c>
      <c r="M1489" s="37">
        <v>0</v>
      </c>
      <c r="N1489" s="30">
        <v>37749.06</v>
      </c>
      <c r="O1489" s="27" t="s">
        <v>27</v>
      </c>
      <c r="P1489" s="618"/>
      <c r="Q1489" s="618"/>
      <c r="R1489" s="618"/>
      <c r="S1489" s="618"/>
      <c r="T1489" s="618"/>
      <c r="U1489" s="618"/>
      <c r="V1489" s="618"/>
      <c r="W1489" s="618"/>
      <c r="GA1489" s="68"/>
    </row>
    <row r="1490" spans="2:183" s="67" customFormat="1" ht="69" customHeight="1" x14ac:dyDescent="0.35">
      <c r="B1490" s="25" t="s">
        <v>8</v>
      </c>
      <c r="C1490" s="619" t="s">
        <v>50</v>
      </c>
      <c r="D1490" s="619" t="s">
        <v>2524</v>
      </c>
      <c r="E1490" s="619" t="s">
        <v>2525</v>
      </c>
      <c r="F1490" s="618" t="s">
        <v>2521</v>
      </c>
      <c r="G1490" s="26">
        <v>250687.15</v>
      </c>
      <c r="H1490" s="37">
        <f>J1490+K1490+L1490+M1490+N1490</f>
        <v>243891.03</v>
      </c>
      <c r="I1490" s="93">
        <f t="shared" si="23"/>
        <v>0.84502271362747527</v>
      </c>
      <c r="J1490" s="26">
        <v>175179.44</v>
      </c>
      <c r="K1490" s="26">
        <v>30914.02</v>
      </c>
      <c r="L1490" s="37">
        <v>0</v>
      </c>
      <c r="M1490" s="37">
        <v>0</v>
      </c>
      <c r="N1490" s="581">
        <v>37797.57</v>
      </c>
      <c r="O1490" s="27" t="s">
        <v>27</v>
      </c>
      <c r="P1490" s="618"/>
      <c r="Q1490" s="618"/>
      <c r="R1490" s="618"/>
      <c r="S1490" s="618"/>
      <c r="T1490" s="618"/>
      <c r="U1490" s="618"/>
      <c r="V1490" s="618"/>
      <c r="W1490" s="618"/>
      <c r="GA1490" s="68"/>
    </row>
    <row r="1491" spans="2:183" s="67" customFormat="1" ht="71.150000000000006" customHeight="1" x14ac:dyDescent="0.35">
      <c r="B1491" s="25" t="s">
        <v>8</v>
      </c>
      <c r="C1491" s="619" t="s">
        <v>50</v>
      </c>
      <c r="D1491" s="619" t="s">
        <v>2526</v>
      </c>
      <c r="E1491" s="619" t="s">
        <v>2527</v>
      </c>
      <c r="F1491" s="618" t="s">
        <v>2502</v>
      </c>
      <c r="G1491" s="26">
        <v>610318.66</v>
      </c>
      <c r="H1491" s="37">
        <f>J1491+K1491+L1491+M1491+N1491</f>
        <v>538760.21</v>
      </c>
      <c r="I1491" s="93">
        <f t="shared" si="23"/>
        <v>0.8466885852613355</v>
      </c>
      <c r="J1491" s="26">
        <v>387737.8</v>
      </c>
      <c r="K1491" s="26">
        <v>68424.320000000007</v>
      </c>
      <c r="L1491" s="37">
        <v>0</v>
      </c>
      <c r="M1491" s="37">
        <v>0</v>
      </c>
      <c r="N1491" s="32">
        <v>82598.09</v>
      </c>
      <c r="O1491" s="27" t="s">
        <v>27</v>
      </c>
      <c r="P1491" s="618"/>
      <c r="Q1491" s="618"/>
      <c r="R1491" s="618"/>
      <c r="S1491" s="618"/>
      <c r="T1491" s="618"/>
      <c r="U1491" s="618"/>
      <c r="V1491" s="618"/>
      <c r="W1491" s="618"/>
      <c r="GA1491" s="68"/>
    </row>
    <row r="1492" spans="2:183" s="67" customFormat="1" ht="77.150000000000006" customHeight="1" x14ac:dyDescent="0.35">
      <c r="B1492" s="25" t="s">
        <v>8</v>
      </c>
      <c r="C1492" s="287" t="s">
        <v>312</v>
      </c>
      <c r="D1492" s="409"/>
      <c r="E1492" s="348" t="s">
        <v>2528</v>
      </c>
      <c r="F1492" s="20" t="s">
        <v>2529</v>
      </c>
      <c r="G1492" s="37">
        <v>1517.36</v>
      </c>
      <c r="H1492" s="37">
        <f>J1492+K1492+L1492+M1492+N1492</f>
        <v>1517.36</v>
      </c>
      <c r="I1492" s="93">
        <f t="shared" si="23"/>
        <v>0.99998022881847426</v>
      </c>
      <c r="J1492" s="37">
        <v>1289.73</v>
      </c>
      <c r="K1492" s="30">
        <v>227.6</v>
      </c>
      <c r="L1492" s="37">
        <v>0</v>
      </c>
      <c r="M1492" s="37">
        <v>0</v>
      </c>
      <c r="N1492" s="30">
        <v>0.03</v>
      </c>
      <c r="O1492" s="27" t="s">
        <v>27</v>
      </c>
      <c r="P1492" s="20"/>
      <c r="Q1492" s="20"/>
      <c r="R1492" s="20"/>
      <c r="S1492" s="20"/>
      <c r="T1492" s="20"/>
      <c r="U1492" s="20"/>
      <c r="V1492" s="20"/>
      <c r="W1492" s="20"/>
      <c r="GA1492" s="68"/>
    </row>
    <row r="1493" spans="2:183" s="67" customFormat="1" ht="50.15" customHeight="1" x14ac:dyDescent="0.35">
      <c r="B1493" s="25" t="s">
        <v>8</v>
      </c>
      <c r="C1493" s="287" t="s">
        <v>312</v>
      </c>
      <c r="D1493" s="409"/>
      <c r="E1493" s="348" t="s">
        <v>2530</v>
      </c>
      <c r="F1493" s="20" t="s">
        <v>2531</v>
      </c>
      <c r="G1493" s="37">
        <v>2131.15</v>
      </c>
      <c r="H1493" s="37">
        <f>J1493+K1493+L1493+M1493+N1493</f>
        <v>1218.45</v>
      </c>
      <c r="I1493" s="93">
        <f t="shared" si="23"/>
        <v>0.99995896425786868</v>
      </c>
      <c r="J1493" s="37">
        <v>1035.6400000000001</v>
      </c>
      <c r="K1493" s="30">
        <v>182.76</v>
      </c>
      <c r="L1493" s="37">
        <v>0</v>
      </c>
      <c r="M1493" s="37">
        <v>0</v>
      </c>
      <c r="N1493" s="30">
        <v>0.05</v>
      </c>
      <c r="O1493" s="27" t="s">
        <v>27</v>
      </c>
      <c r="P1493" s="20"/>
      <c r="Q1493" s="20"/>
      <c r="R1493" s="20"/>
      <c r="S1493" s="20"/>
      <c r="T1493" s="20"/>
      <c r="U1493" s="20"/>
      <c r="V1493" s="20"/>
      <c r="W1493" s="20"/>
      <c r="GA1493" s="68"/>
    </row>
    <row r="1494" spans="2:183" s="67" customFormat="1" ht="63.9" customHeight="1" x14ac:dyDescent="0.35">
      <c r="B1494" s="25" t="s">
        <v>8</v>
      </c>
      <c r="C1494" s="287" t="s">
        <v>2532</v>
      </c>
      <c r="D1494" s="409"/>
      <c r="E1494" s="474" t="s">
        <v>2533</v>
      </c>
      <c r="F1494" s="20" t="s">
        <v>2534</v>
      </c>
      <c r="G1494" s="37">
        <v>58687.86</v>
      </c>
      <c r="H1494" s="37">
        <f>J1494+K1494+L1494+M1494+N1494</f>
        <v>58687.86</v>
      </c>
      <c r="I1494" s="93">
        <f t="shared" si="23"/>
        <v>0.75000008519649553</v>
      </c>
      <c r="J1494" s="37">
        <v>44015.9</v>
      </c>
      <c r="K1494" s="30">
        <v>0</v>
      </c>
      <c r="L1494" s="37">
        <v>0</v>
      </c>
      <c r="M1494" s="37">
        <v>0</v>
      </c>
      <c r="N1494" s="30">
        <v>14671.96</v>
      </c>
      <c r="O1494" s="27" t="s">
        <v>27</v>
      </c>
      <c r="P1494" s="20"/>
      <c r="Q1494" s="20"/>
      <c r="R1494" s="20"/>
      <c r="S1494" s="20"/>
      <c r="T1494" s="20"/>
      <c r="U1494" s="20"/>
      <c r="V1494" s="20"/>
      <c r="W1494" s="20"/>
      <c r="GA1494" s="68"/>
    </row>
    <row r="1495" spans="2:183" s="67" customFormat="1" ht="64.5" customHeight="1" x14ac:dyDescent="0.35">
      <c r="B1495" s="25" t="s">
        <v>8</v>
      </c>
      <c r="C1495" s="287" t="s">
        <v>2532</v>
      </c>
      <c r="D1495" s="409"/>
      <c r="E1495" s="474" t="s">
        <v>2535</v>
      </c>
      <c r="F1495" s="20" t="s">
        <v>2536</v>
      </c>
      <c r="G1495" s="37">
        <v>5411.52</v>
      </c>
      <c r="H1495" s="37">
        <f>J1495+K1495+L1495+M1495+N1495</f>
        <v>5411.52</v>
      </c>
      <c r="I1495" s="93">
        <f t="shared" si="23"/>
        <v>0.74999999999999989</v>
      </c>
      <c r="J1495" s="37">
        <v>4058.64</v>
      </c>
      <c r="K1495" s="30">
        <v>0</v>
      </c>
      <c r="L1495" s="37">
        <v>0</v>
      </c>
      <c r="M1495" s="37">
        <v>0</v>
      </c>
      <c r="N1495" s="30">
        <v>1352.88</v>
      </c>
      <c r="O1495" s="27" t="s">
        <v>27</v>
      </c>
      <c r="P1495" s="20"/>
      <c r="Q1495" s="20"/>
      <c r="R1495" s="20"/>
      <c r="S1495" s="20"/>
      <c r="T1495" s="20"/>
      <c r="U1495" s="20"/>
      <c r="V1495" s="20"/>
      <c r="W1495" s="20"/>
      <c r="GA1495" s="68"/>
    </row>
    <row r="1496" spans="2:183" s="67" customFormat="1" ht="60" customHeight="1" x14ac:dyDescent="0.35">
      <c r="B1496" s="25" t="s">
        <v>8</v>
      </c>
      <c r="C1496" s="287" t="s">
        <v>2532</v>
      </c>
      <c r="D1496" s="409"/>
      <c r="E1496" s="474" t="s">
        <v>2537</v>
      </c>
      <c r="F1496" s="51" t="s">
        <v>2538</v>
      </c>
      <c r="G1496" s="37">
        <v>16569.8</v>
      </c>
      <c r="H1496" s="37">
        <f>J1496+K1496+L1496+M1496+N1496</f>
        <v>16569.8</v>
      </c>
      <c r="I1496" s="93">
        <f t="shared" si="23"/>
        <v>0.75</v>
      </c>
      <c r="J1496" s="37">
        <v>12427.35</v>
      </c>
      <c r="K1496" s="30">
        <v>0</v>
      </c>
      <c r="L1496" s="37">
        <v>0</v>
      </c>
      <c r="M1496" s="37">
        <v>0</v>
      </c>
      <c r="N1496" s="30">
        <v>4142.45</v>
      </c>
      <c r="O1496" s="27" t="s">
        <v>27</v>
      </c>
      <c r="P1496" s="20"/>
      <c r="Q1496" s="20"/>
      <c r="R1496" s="20"/>
      <c r="S1496" s="20"/>
      <c r="T1496" s="20"/>
      <c r="U1496" s="20"/>
      <c r="V1496" s="20"/>
      <c r="W1496" s="20"/>
      <c r="GA1496" s="68"/>
    </row>
    <row r="1497" spans="2:183" s="67" customFormat="1" ht="74.150000000000006" customHeight="1" x14ac:dyDescent="0.35">
      <c r="B1497" s="25" t="s">
        <v>8</v>
      </c>
      <c r="C1497" s="287" t="s">
        <v>2532</v>
      </c>
      <c r="D1497" s="409"/>
      <c r="E1497" s="474" t="s">
        <v>2539</v>
      </c>
      <c r="F1497" s="51" t="s">
        <v>2540</v>
      </c>
      <c r="G1497" s="37">
        <v>57504.95</v>
      </c>
      <c r="H1497" s="37">
        <f>J1497+K1497+L1497+M1497+N1497</f>
        <v>56504.95</v>
      </c>
      <c r="I1497" s="93">
        <f t="shared" si="23"/>
        <v>0.50221210708088415</v>
      </c>
      <c r="J1497" s="37">
        <v>24120.84</v>
      </c>
      <c r="K1497" s="37">
        <v>4256.63</v>
      </c>
      <c r="L1497" s="37">
        <v>0</v>
      </c>
      <c r="M1497" s="37">
        <v>0</v>
      </c>
      <c r="N1497" s="30">
        <v>28127.48</v>
      </c>
      <c r="O1497" s="27" t="s">
        <v>27</v>
      </c>
      <c r="P1497" s="20"/>
      <c r="Q1497" s="20"/>
      <c r="R1497" s="20"/>
      <c r="S1497" s="20"/>
      <c r="T1497" s="20"/>
      <c r="U1497" s="20"/>
      <c r="V1497" s="20"/>
      <c r="W1497" s="20"/>
      <c r="GA1497" s="68"/>
    </row>
    <row r="1498" spans="2:183" s="67" customFormat="1" ht="65.150000000000006" customHeight="1" x14ac:dyDescent="0.35">
      <c r="B1498" s="25" t="s">
        <v>8</v>
      </c>
      <c r="C1498" s="474" t="s">
        <v>2532</v>
      </c>
      <c r="D1498" s="409"/>
      <c r="E1498" s="474" t="s">
        <v>2541</v>
      </c>
      <c r="F1498" s="51" t="s">
        <v>2542</v>
      </c>
      <c r="G1498" s="29">
        <v>104886.75</v>
      </c>
      <c r="H1498" s="37">
        <f>J1498+K1498+L1498+M1498+N1498</f>
        <v>99462.7</v>
      </c>
      <c r="I1498" s="93">
        <f t="shared" si="23"/>
        <v>0.5</v>
      </c>
      <c r="J1498" s="30">
        <v>42271.64</v>
      </c>
      <c r="K1498" s="30">
        <v>7459.71</v>
      </c>
      <c r="L1498" s="37">
        <v>0</v>
      </c>
      <c r="M1498" s="37">
        <v>0</v>
      </c>
      <c r="N1498" s="30">
        <v>49731.35</v>
      </c>
      <c r="O1498" s="27" t="s">
        <v>27</v>
      </c>
      <c r="P1498" s="20"/>
      <c r="Q1498" s="20"/>
      <c r="R1498" s="20"/>
      <c r="S1498" s="20"/>
      <c r="T1498" s="20"/>
      <c r="U1498" s="20"/>
      <c r="V1498" s="20"/>
      <c r="W1498" s="20"/>
      <c r="GA1498" s="68"/>
    </row>
    <row r="1499" spans="2:183" s="67" customFormat="1" ht="66.900000000000006" customHeight="1" x14ac:dyDescent="0.35">
      <c r="B1499" s="25" t="s">
        <v>8</v>
      </c>
      <c r="C1499" s="474" t="s">
        <v>2532</v>
      </c>
      <c r="D1499" s="409"/>
      <c r="E1499" s="474" t="s">
        <v>2543</v>
      </c>
      <c r="F1499" s="20" t="s">
        <v>2544</v>
      </c>
      <c r="G1499" s="29">
        <v>103318.35</v>
      </c>
      <c r="H1499" s="37">
        <f>J1499+K1499+L1499+M1499+N1499</f>
        <v>102926.25</v>
      </c>
      <c r="I1499" s="93">
        <f t="shared" si="23"/>
        <v>0.50000004857847247</v>
      </c>
      <c r="J1499" s="30">
        <v>43743.66</v>
      </c>
      <c r="K1499" s="30">
        <v>7719.47</v>
      </c>
      <c r="L1499" s="37">
        <v>0</v>
      </c>
      <c r="M1499" s="37">
        <v>0</v>
      </c>
      <c r="N1499" s="30">
        <v>51463.12</v>
      </c>
      <c r="O1499" s="27" t="s">
        <v>27</v>
      </c>
      <c r="P1499" s="20"/>
      <c r="Q1499" s="20"/>
      <c r="R1499" s="20"/>
      <c r="S1499" s="20"/>
      <c r="T1499" s="20"/>
      <c r="U1499" s="20"/>
      <c r="V1499" s="20"/>
      <c r="W1499" s="20"/>
      <c r="GA1499" s="68"/>
    </row>
    <row r="1500" spans="2:183" s="67" customFormat="1" ht="72.900000000000006" customHeight="1" x14ac:dyDescent="0.35">
      <c r="B1500" s="25" t="s">
        <v>8</v>
      </c>
      <c r="C1500" s="474" t="s">
        <v>2532</v>
      </c>
      <c r="D1500" s="409"/>
      <c r="E1500" s="474" t="s">
        <v>2545</v>
      </c>
      <c r="F1500" s="20" t="s">
        <v>2546</v>
      </c>
      <c r="G1500" s="29">
        <v>92143.5</v>
      </c>
      <c r="H1500" s="37">
        <f>J1500+K1500+L1500+M1500+N1500</f>
        <v>92143.5</v>
      </c>
      <c r="I1500" s="93">
        <f t="shared" si="23"/>
        <v>0.5</v>
      </c>
      <c r="J1500" s="30">
        <v>39160.980000000003</v>
      </c>
      <c r="K1500" s="30">
        <v>6910.77</v>
      </c>
      <c r="L1500" s="37">
        <v>0</v>
      </c>
      <c r="M1500" s="37">
        <v>0</v>
      </c>
      <c r="N1500" s="30">
        <v>46071.75</v>
      </c>
      <c r="O1500" s="27" t="s">
        <v>27</v>
      </c>
      <c r="P1500" s="20"/>
      <c r="Q1500" s="20"/>
      <c r="R1500" s="20"/>
      <c r="S1500" s="20"/>
      <c r="T1500" s="20"/>
      <c r="U1500" s="20"/>
      <c r="V1500" s="20"/>
      <c r="W1500" s="20"/>
      <c r="GA1500" s="68"/>
    </row>
    <row r="1501" spans="2:183" s="67" customFormat="1" ht="66" customHeight="1" x14ac:dyDescent="0.35">
      <c r="B1501" s="25" t="s">
        <v>8</v>
      </c>
      <c r="C1501" s="474" t="s">
        <v>2532</v>
      </c>
      <c r="D1501" s="409"/>
      <c r="E1501" s="474" t="s">
        <v>2547</v>
      </c>
      <c r="F1501" s="20" t="s">
        <v>2548</v>
      </c>
      <c r="G1501" s="29">
        <v>95868.45</v>
      </c>
      <c r="H1501" s="37">
        <f>J1501+K1501+L1501+M1501+N1501</f>
        <v>95868.459999999992</v>
      </c>
      <c r="I1501" s="93">
        <f t="shared" si="23"/>
        <v>0.5</v>
      </c>
      <c r="J1501" s="30">
        <v>40744.089999999997</v>
      </c>
      <c r="K1501" s="30">
        <v>7190.14</v>
      </c>
      <c r="L1501" s="37">
        <v>0</v>
      </c>
      <c r="M1501" s="37">
        <v>0</v>
      </c>
      <c r="N1501" s="30">
        <v>47934.23</v>
      </c>
      <c r="O1501" s="27" t="s">
        <v>27</v>
      </c>
      <c r="P1501" s="20"/>
      <c r="Q1501" s="20"/>
      <c r="R1501" s="20"/>
      <c r="S1501" s="20"/>
      <c r="T1501" s="20"/>
      <c r="U1501" s="20"/>
      <c r="V1501" s="20"/>
      <c r="W1501" s="20"/>
      <c r="GA1501" s="68"/>
    </row>
    <row r="1502" spans="2:183" s="67" customFormat="1" ht="77.150000000000006" customHeight="1" x14ac:dyDescent="0.35">
      <c r="B1502" s="25" t="s">
        <v>8</v>
      </c>
      <c r="C1502" s="474" t="s">
        <v>2549</v>
      </c>
      <c r="D1502" s="409"/>
      <c r="E1502" s="348" t="s">
        <v>2550</v>
      </c>
      <c r="F1502" s="20" t="s">
        <v>2551</v>
      </c>
      <c r="G1502" s="37">
        <v>84789.6</v>
      </c>
      <c r="H1502" s="37">
        <f>J1502+K1502+L1502+M1502+N1502</f>
        <v>84789.6</v>
      </c>
      <c r="I1502" s="93">
        <f t="shared" si="23"/>
        <v>1</v>
      </c>
      <c r="J1502" s="30">
        <v>84789.6</v>
      </c>
      <c r="K1502" s="30">
        <v>0</v>
      </c>
      <c r="L1502" s="37">
        <v>0</v>
      </c>
      <c r="M1502" s="37">
        <v>0</v>
      </c>
      <c r="N1502" s="30">
        <v>0</v>
      </c>
      <c r="O1502" s="27" t="s">
        <v>27</v>
      </c>
      <c r="P1502" s="20"/>
      <c r="Q1502" s="20"/>
      <c r="R1502" s="20"/>
      <c r="S1502" s="20"/>
      <c r="T1502" s="20"/>
      <c r="U1502" s="20"/>
      <c r="V1502" s="20"/>
      <c r="W1502" s="20"/>
      <c r="GA1502" s="68"/>
    </row>
    <row r="1503" spans="2:183" s="67" customFormat="1" ht="50.15" customHeight="1" x14ac:dyDescent="0.35">
      <c r="B1503" s="25" t="s">
        <v>8</v>
      </c>
      <c r="C1503" s="474" t="s">
        <v>1995</v>
      </c>
      <c r="D1503" s="409"/>
      <c r="E1503" s="348" t="s">
        <v>1449</v>
      </c>
      <c r="F1503" s="20" t="s">
        <v>2552</v>
      </c>
      <c r="G1503" s="37">
        <v>42000</v>
      </c>
      <c r="H1503" s="37">
        <f>J1503+K1503+L1503+M1503+N1503</f>
        <v>42000</v>
      </c>
      <c r="I1503" s="93">
        <f t="shared" si="23"/>
        <v>1</v>
      </c>
      <c r="J1503" s="30">
        <v>35700</v>
      </c>
      <c r="K1503" s="30">
        <v>6300</v>
      </c>
      <c r="L1503" s="37">
        <v>0</v>
      </c>
      <c r="M1503" s="37">
        <v>0</v>
      </c>
      <c r="N1503" s="30">
        <v>0</v>
      </c>
      <c r="O1503" s="27" t="s">
        <v>27</v>
      </c>
      <c r="P1503" s="20"/>
      <c r="Q1503" s="20"/>
      <c r="R1503" s="20"/>
      <c r="S1503" s="20"/>
      <c r="T1503" s="20"/>
      <c r="U1503" s="20"/>
      <c r="V1503" s="20"/>
      <c r="W1503" s="20"/>
      <c r="GA1503" s="68"/>
    </row>
    <row r="1504" spans="2:183" s="67" customFormat="1" ht="50.15" customHeight="1" x14ac:dyDescent="0.35">
      <c r="B1504" s="25" t="s">
        <v>8</v>
      </c>
      <c r="C1504" s="14" t="s">
        <v>1894</v>
      </c>
      <c r="D1504" s="409"/>
      <c r="E1504" s="348" t="s">
        <v>1894</v>
      </c>
      <c r="F1504" s="20" t="s">
        <v>2553</v>
      </c>
      <c r="G1504" s="37">
        <v>45000</v>
      </c>
      <c r="H1504" s="37">
        <f>J1504+K1504+L1504+M1504+N1504</f>
        <v>45000</v>
      </c>
      <c r="I1504" s="93">
        <f t="shared" si="23"/>
        <v>1</v>
      </c>
      <c r="J1504" s="33">
        <v>38250</v>
      </c>
      <c r="K1504" s="15">
        <v>6750</v>
      </c>
      <c r="L1504" s="37">
        <v>0</v>
      </c>
      <c r="M1504" s="37">
        <v>0</v>
      </c>
      <c r="N1504" s="34">
        <v>0</v>
      </c>
      <c r="O1504" s="27" t="s">
        <v>27</v>
      </c>
      <c r="P1504" s="20"/>
      <c r="Q1504" s="20"/>
      <c r="R1504" s="20"/>
      <c r="S1504" s="20"/>
      <c r="T1504" s="20"/>
      <c r="U1504" s="20"/>
      <c r="V1504" s="20"/>
      <c r="W1504" s="20"/>
      <c r="GA1504" s="68"/>
    </row>
    <row r="1505" spans="2:183" s="67" customFormat="1" ht="50.15" customHeight="1" x14ac:dyDescent="0.35">
      <c r="B1505" s="25" t="s">
        <v>8</v>
      </c>
      <c r="C1505" s="339" t="s">
        <v>1500</v>
      </c>
      <c r="D1505" s="409"/>
      <c r="E1505" s="348" t="s">
        <v>2554</v>
      </c>
      <c r="F1505" s="20" t="s">
        <v>2555</v>
      </c>
      <c r="G1505" s="37">
        <v>12000</v>
      </c>
      <c r="H1505" s="37">
        <f>J1505+K1505+L1505+M1505+N1505</f>
        <v>12000</v>
      </c>
      <c r="I1505" s="93">
        <f t="shared" si="23"/>
        <v>1</v>
      </c>
      <c r="J1505" s="26">
        <v>10200</v>
      </c>
      <c r="K1505" s="26">
        <v>1800</v>
      </c>
      <c r="L1505" s="37">
        <v>0</v>
      </c>
      <c r="M1505" s="37">
        <v>0</v>
      </c>
      <c r="N1505" s="32">
        <v>0</v>
      </c>
      <c r="O1505" s="27" t="s">
        <v>27</v>
      </c>
      <c r="P1505" s="20"/>
      <c r="Q1505" s="20"/>
      <c r="R1505" s="20"/>
      <c r="S1505" s="20"/>
      <c r="T1505" s="20"/>
      <c r="U1505" s="20"/>
      <c r="V1505" s="20"/>
      <c r="W1505" s="20"/>
      <c r="GA1505" s="68"/>
    </row>
    <row r="1506" spans="2:183" s="67" customFormat="1" ht="68.150000000000006" customHeight="1" x14ac:dyDescent="0.35">
      <c r="B1506" s="25" t="s">
        <v>8</v>
      </c>
      <c r="C1506" s="339" t="s">
        <v>1500</v>
      </c>
      <c r="D1506" s="409"/>
      <c r="E1506" s="348" t="s">
        <v>2556</v>
      </c>
      <c r="F1506" s="20" t="s">
        <v>2557</v>
      </c>
      <c r="G1506" s="37">
        <v>12000</v>
      </c>
      <c r="H1506" s="37">
        <f>J1506+K1506+L1506+M1506+N1506</f>
        <v>12000</v>
      </c>
      <c r="I1506" s="93">
        <f t="shared" si="23"/>
        <v>1</v>
      </c>
      <c r="J1506" s="26">
        <v>10200</v>
      </c>
      <c r="K1506" s="26">
        <v>1800</v>
      </c>
      <c r="L1506" s="37">
        <v>0</v>
      </c>
      <c r="M1506" s="37">
        <v>0</v>
      </c>
      <c r="N1506" s="32">
        <v>0</v>
      </c>
      <c r="O1506" s="27" t="s">
        <v>27</v>
      </c>
      <c r="P1506" s="20"/>
      <c r="Q1506" s="20"/>
      <c r="R1506" s="20"/>
      <c r="S1506" s="20"/>
      <c r="T1506" s="20"/>
      <c r="U1506" s="20"/>
      <c r="V1506" s="20"/>
      <c r="W1506" s="20"/>
      <c r="GA1506" s="68"/>
    </row>
    <row r="1507" spans="2:183" s="67" customFormat="1" ht="50.15" customHeight="1" x14ac:dyDescent="0.35">
      <c r="B1507" s="25" t="s">
        <v>8</v>
      </c>
      <c r="C1507" s="14" t="s">
        <v>1500</v>
      </c>
      <c r="D1507" s="409"/>
      <c r="E1507" s="348" t="s">
        <v>2558</v>
      </c>
      <c r="F1507" s="20" t="s">
        <v>2559</v>
      </c>
      <c r="G1507" s="37">
        <v>12000</v>
      </c>
      <c r="H1507" s="37">
        <f>J1507+K1507+L1507+M1507+N1507</f>
        <v>12000</v>
      </c>
      <c r="I1507" s="93">
        <f t="shared" si="23"/>
        <v>1</v>
      </c>
      <c r="J1507" s="26">
        <v>10200</v>
      </c>
      <c r="K1507" s="26">
        <v>1800</v>
      </c>
      <c r="L1507" s="37">
        <v>0</v>
      </c>
      <c r="M1507" s="37">
        <v>0</v>
      </c>
      <c r="N1507" s="32">
        <v>0</v>
      </c>
      <c r="O1507" s="27" t="s">
        <v>27</v>
      </c>
      <c r="P1507" s="20"/>
      <c r="Q1507" s="20"/>
      <c r="R1507" s="20"/>
      <c r="S1507" s="20"/>
      <c r="T1507" s="20"/>
      <c r="U1507" s="20"/>
      <c r="V1507" s="20"/>
      <c r="W1507" s="20"/>
      <c r="GA1507" s="68"/>
    </row>
    <row r="1508" spans="2:183" s="67" customFormat="1" ht="122.15" customHeight="1" x14ac:dyDescent="0.35">
      <c r="B1508" s="25" t="s">
        <v>8</v>
      </c>
      <c r="C1508" s="339" t="s">
        <v>2560</v>
      </c>
      <c r="D1508" s="409"/>
      <c r="E1508" s="339" t="s">
        <v>2561</v>
      </c>
      <c r="F1508" s="20" t="s">
        <v>2562</v>
      </c>
      <c r="G1508" s="37">
        <v>24300</v>
      </c>
      <c r="H1508" s="37">
        <f>J1508+K1508+L1508+M1508+N1508</f>
        <v>24300</v>
      </c>
      <c r="I1508" s="93">
        <f t="shared" si="23"/>
        <v>0.75</v>
      </c>
      <c r="J1508" s="26">
        <v>15491.25</v>
      </c>
      <c r="K1508" s="26">
        <v>2733.75</v>
      </c>
      <c r="L1508" s="37">
        <v>0</v>
      </c>
      <c r="M1508" s="37">
        <v>0</v>
      </c>
      <c r="N1508" s="363">
        <v>6075</v>
      </c>
      <c r="O1508" s="27" t="s">
        <v>27</v>
      </c>
      <c r="P1508" s="20"/>
      <c r="Q1508" s="20"/>
      <c r="R1508" s="20"/>
      <c r="S1508" s="20"/>
      <c r="T1508" s="20"/>
      <c r="U1508" s="20"/>
      <c r="V1508" s="20"/>
      <c r="W1508" s="20"/>
      <c r="GA1508" s="68"/>
    </row>
    <row r="1509" spans="2:183" s="67" customFormat="1" ht="58.5" customHeight="1" x14ac:dyDescent="0.35">
      <c r="B1509" s="25" t="s">
        <v>8</v>
      </c>
      <c r="C1509" s="339" t="s">
        <v>2563</v>
      </c>
      <c r="D1509" s="409"/>
      <c r="E1509" s="339" t="s">
        <v>2564</v>
      </c>
      <c r="F1509" s="51" t="s">
        <v>2331</v>
      </c>
      <c r="G1509" s="37">
        <v>229506</v>
      </c>
      <c r="H1509" s="37">
        <f>J1509+K1509+L1509+M1509+N1509</f>
        <v>229506</v>
      </c>
      <c r="I1509" s="93">
        <f t="shared" si="23"/>
        <v>1</v>
      </c>
      <c r="J1509" s="26">
        <v>195080.1</v>
      </c>
      <c r="K1509" s="26">
        <v>34425.9</v>
      </c>
      <c r="L1509" s="37">
        <v>0</v>
      </c>
      <c r="M1509" s="37">
        <v>0</v>
      </c>
      <c r="N1509" s="32">
        <v>0</v>
      </c>
      <c r="O1509" s="27" t="s">
        <v>27</v>
      </c>
      <c r="P1509" s="20"/>
      <c r="Q1509" s="20"/>
      <c r="R1509" s="20"/>
      <c r="S1509" s="20"/>
      <c r="T1509" s="20"/>
      <c r="U1509" s="20"/>
      <c r="V1509" s="20"/>
      <c r="W1509" s="20"/>
      <c r="GA1509" s="68"/>
    </row>
    <row r="1510" spans="2:183" s="67" customFormat="1" ht="50.15" customHeight="1" x14ac:dyDescent="0.35">
      <c r="B1510" s="25" t="s">
        <v>8</v>
      </c>
      <c r="C1510" s="619" t="s">
        <v>312</v>
      </c>
      <c r="D1510" s="618"/>
      <c r="E1510" s="619" t="s">
        <v>2565</v>
      </c>
      <c r="F1510" s="620" t="s">
        <v>2566</v>
      </c>
      <c r="G1510" s="365">
        <v>1368</v>
      </c>
      <c r="H1510" s="37">
        <f>J1510+K1510+L1510+M1510+N1510</f>
        <v>1264.1300000000001</v>
      </c>
      <c r="I1510" s="93">
        <f t="shared" si="23"/>
        <v>1</v>
      </c>
      <c r="J1510" s="31">
        <v>1074.51</v>
      </c>
      <c r="K1510" s="31">
        <v>189.62</v>
      </c>
      <c r="L1510" s="37">
        <v>0</v>
      </c>
      <c r="M1510" s="37">
        <v>0</v>
      </c>
      <c r="N1510" s="31">
        <v>0</v>
      </c>
      <c r="O1510" s="27" t="s">
        <v>27</v>
      </c>
      <c r="P1510" s="618"/>
      <c r="Q1510" s="618"/>
      <c r="R1510" s="618"/>
      <c r="S1510" s="618"/>
      <c r="T1510" s="618"/>
      <c r="U1510" s="618"/>
      <c r="V1510" s="618"/>
      <c r="W1510" s="618"/>
      <c r="GA1510" s="68"/>
    </row>
    <row r="1511" spans="2:183" s="67" customFormat="1" ht="50.15" customHeight="1" x14ac:dyDescent="0.35">
      <c r="B1511" s="25" t="s">
        <v>8</v>
      </c>
      <c r="C1511" s="619" t="s">
        <v>312</v>
      </c>
      <c r="D1511" s="618"/>
      <c r="E1511" s="619" t="s">
        <v>2567</v>
      </c>
      <c r="F1511" s="620" t="s">
        <v>2568</v>
      </c>
      <c r="G1511" s="365">
        <v>2777.3</v>
      </c>
      <c r="H1511" s="37">
        <f>J1511+K1511+L1511+M1511+N1511</f>
        <v>1362.2199999999998</v>
      </c>
      <c r="I1511" s="93">
        <f t="shared" si="23"/>
        <v>0.99998531808371627</v>
      </c>
      <c r="J1511" s="31">
        <v>1157.8699999999999</v>
      </c>
      <c r="K1511" s="31">
        <v>204.33</v>
      </c>
      <c r="L1511" s="37">
        <v>0</v>
      </c>
      <c r="M1511" s="37">
        <v>0</v>
      </c>
      <c r="N1511" s="31">
        <v>0.02</v>
      </c>
      <c r="O1511" s="27" t="s">
        <v>27</v>
      </c>
      <c r="P1511" s="618"/>
      <c r="Q1511" s="618"/>
      <c r="R1511" s="618"/>
      <c r="S1511" s="618"/>
      <c r="T1511" s="618"/>
      <c r="U1511" s="618"/>
      <c r="V1511" s="618"/>
      <c r="W1511" s="618"/>
      <c r="Z1511" s="67" t="s">
        <v>367</v>
      </c>
      <c r="GA1511" s="68"/>
    </row>
    <row r="1512" spans="2:183" s="67" customFormat="1" ht="137.15" customHeight="1" x14ac:dyDescent="0.35">
      <c r="B1512" s="25" t="s">
        <v>8</v>
      </c>
      <c r="C1512" s="619" t="s">
        <v>50</v>
      </c>
      <c r="D1512" s="618"/>
      <c r="E1512" s="619" t="s">
        <v>2569</v>
      </c>
      <c r="F1512" s="620" t="s">
        <v>2570</v>
      </c>
      <c r="G1512" s="15">
        <v>50915.23</v>
      </c>
      <c r="H1512" s="37">
        <f>J1512+K1512+L1512+M1512+N1512</f>
        <v>50915.229999999996</v>
      </c>
      <c r="I1512" s="93">
        <f t="shared" si="23"/>
        <v>0.74999995089877824</v>
      </c>
      <c r="J1512" s="15">
        <v>38186.42</v>
      </c>
      <c r="K1512" s="15">
        <v>0</v>
      </c>
      <c r="L1512" s="37">
        <v>0</v>
      </c>
      <c r="M1512" s="37">
        <v>0</v>
      </c>
      <c r="N1512" s="34">
        <v>12728.81</v>
      </c>
      <c r="O1512" s="27" t="s">
        <v>27</v>
      </c>
      <c r="P1512" s="618"/>
      <c r="Q1512" s="618"/>
      <c r="R1512" s="618"/>
      <c r="S1512" s="618"/>
      <c r="T1512" s="618"/>
      <c r="U1512" s="618"/>
      <c r="V1512" s="618"/>
      <c r="W1512" s="618"/>
      <c r="GA1512" s="68"/>
    </row>
    <row r="1513" spans="2:183" s="67" customFormat="1" ht="78.650000000000006" customHeight="1" x14ac:dyDescent="0.35">
      <c r="B1513" s="25" t="s">
        <v>8</v>
      </c>
      <c r="C1513" s="619" t="s">
        <v>50</v>
      </c>
      <c r="D1513" s="618"/>
      <c r="E1513" s="619" t="s">
        <v>2571</v>
      </c>
      <c r="F1513" s="620" t="s">
        <v>2572</v>
      </c>
      <c r="G1513" s="15">
        <v>33628.89</v>
      </c>
      <c r="H1513" s="37">
        <f>J1513+K1513+L1513+M1513+N1513</f>
        <v>33628.89</v>
      </c>
      <c r="I1513" s="93">
        <f t="shared" si="23"/>
        <v>0.75000007434084204</v>
      </c>
      <c r="J1513" s="15">
        <v>25221.67</v>
      </c>
      <c r="K1513" s="15">
        <v>0</v>
      </c>
      <c r="L1513" s="37">
        <v>0</v>
      </c>
      <c r="M1513" s="37">
        <v>0</v>
      </c>
      <c r="N1513" s="34">
        <v>8407.2199999999993</v>
      </c>
      <c r="O1513" s="27" t="s">
        <v>27</v>
      </c>
      <c r="P1513" s="618"/>
      <c r="Q1513" s="618"/>
      <c r="R1513" s="618"/>
      <c r="S1513" s="618"/>
      <c r="T1513" s="618"/>
      <c r="U1513" s="618"/>
      <c r="V1513" s="618"/>
      <c r="W1513" s="618"/>
      <c r="GA1513" s="68"/>
    </row>
    <row r="1514" spans="2:183" s="67" customFormat="1" ht="88.5" customHeight="1" x14ac:dyDescent="0.35">
      <c r="B1514" s="25" t="s">
        <v>8</v>
      </c>
      <c r="C1514" s="619" t="s">
        <v>50</v>
      </c>
      <c r="D1514" s="618"/>
      <c r="E1514" s="619" t="s">
        <v>2573</v>
      </c>
      <c r="F1514" s="620" t="s">
        <v>475</v>
      </c>
      <c r="G1514" s="15">
        <v>84900.41</v>
      </c>
      <c r="H1514" s="37">
        <f>J1514+K1514+L1514+M1514+N1514</f>
        <v>84900.41</v>
      </c>
      <c r="I1514" s="93">
        <f t="shared" si="23"/>
        <v>0.75000002944626531</v>
      </c>
      <c r="J1514" s="15">
        <v>63675.31</v>
      </c>
      <c r="K1514" s="15">
        <v>0</v>
      </c>
      <c r="L1514" s="37">
        <v>0</v>
      </c>
      <c r="M1514" s="37">
        <v>0</v>
      </c>
      <c r="N1514" s="34">
        <v>21225.1</v>
      </c>
      <c r="O1514" s="27" t="s">
        <v>27</v>
      </c>
      <c r="P1514" s="618"/>
      <c r="Q1514" s="618"/>
      <c r="R1514" s="618"/>
      <c r="S1514" s="618"/>
      <c r="T1514" s="618"/>
      <c r="U1514" s="618"/>
      <c r="V1514" s="618"/>
      <c r="W1514" s="618"/>
      <c r="GA1514" s="68"/>
    </row>
    <row r="1515" spans="2:183" s="67" customFormat="1" ht="78.650000000000006" customHeight="1" x14ac:dyDescent="0.35">
      <c r="B1515" s="25" t="s">
        <v>8</v>
      </c>
      <c r="C1515" s="619" t="s">
        <v>50</v>
      </c>
      <c r="D1515" s="618"/>
      <c r="E1515" s="619" t="s">
        <v>2574</v>
      </c>
      <c r="F1515" s="620" t="s">
        <v>475</v>
      </c>
      <c r="G1515" s="15">
        <v>74844.800000000003</v>
      </c>
      <c r="H1515" s="37">
        <f>J1515+K1515+L1515+M1515+N1515</f>
        <v>72818.950000000012</v>
      </c>
      <c r="I1515" s="93">
        <f t="shared" si="23"/>
        <v>0.54875097759580427</v>
      </c>
      <c r="J1515" s="15">
        <v>33965.54</v>
      </c>
      <c r="K1515" s="15">
        <v>5993.93</v>
      </c>
      <c r="L1515" s="37">
        <v>0</v>
      </c>
      <c r="M1515" s="37">
        <v>0</v>
      </c>
      <c r="N1515" s="34">
        <v>32859.480000000003</v>
      </c>
      <c r="O1515" s="27" t="s">
        <v>27</v>
      </c>
      <c r="P1515" s="618"/>
      <c r="Q1515" s="618"/>
      <c r="R1515" s="618"/>
      <c r="S1515" s="618"/>
      <c r="T1515" s="618"/>
      <c r="U1515" s="618"/>
      <c r="V1515" s="618"/>
      <c r="W1515" s="618"/>
      <c r="GA1515" s="68"/>
    </row>
    <row r="1516" spans="2:183" s="67" customFormat="1" ht="50.15" customHeight="1" x14ac:dyDescent="0.35">
      <c r="B1516" s="25" t="s">
        <v>8</v>
      </c>
      <c r="C1516" s="619" t="s">
        <v>50</v>
      </c>
      <c r="D1516" s="618"/>
      <c r="E1516" s="619" t="s">
        <v>2575</v>
      </c>
      <c r="F1516" s="620" t="s">
        <v>2576</v>
      </c>
      <c r="G1516" s="15">
        <v>48947.15</v>
      </c>
      <c r="H1516" s="37">
        <f>J1516+K1516+L1516+M1516+N1516</f>
        <v>48555.05</v>
      </c>
      <c r="I1516" s="93">
        <f t="shared" si="23"/>
        <v>0.49999989702409942</v>
      </c>
      <c r="J1516" s="15">
        <v>20635.89</v>
      </c>
      <c r="K1516" s="15">
        <v>3641.63</v>
      </c>
      <c r="L1516" s="37">
        <v>0</v>
      </c>
      <c r="M1516" s="37">
        <v>0</v>
      </c>
      <c r="N1516" s="34">
        <v>24277.53</v>
      </c>
      <c r="O1516" s="27" t="s">
        <v>27</v>
      </c>
      <c r="P1516" s="618"/>
      <c r="Q1516" s="618"/>
      <c r="R1516" s="618"/>
      <c r="S1516" s="618"/>
      <c r="T1516" s="618"/>
      <c r="U1516" s="618"/>
      <c r="V1516" s="618"/>
      <c r="W1516" s="618"/>
      <c r="GA1516" s="68"/>
    </row>
    <row r="1517" spans="2:183" s="67" customFormat="1" ht="50.15" customHeight="1" x14ac:dyDescent="0.35">
      <c r="B1517" s="25" t="s">
        <v>8</v>
      </c>
      <c r="C1517" s="619" t="s">
        <v>50</v>
      </c>
      <c r="D1517" s="618"/>
      <c r="E1517" s="619" t="s">
        <v>2577</v>
      </c>
      <c r="F1517" s="620" t="s">
        <v>2578</v>
      </c>
      <c r="G1517" s="15">
        <v>12087</v>
      </c>
      <c r="H1517" s="37">
        <f>J1517+K1517+L1517+M1517+N1517</f>
        <v>11687</v>
      </c>
      <c r="I1517" s="93">
        <f t="shared" si="23"/>
        <v>0.65</v>
      </c>
      <c r="J1517" s="15">
        <v>6457.06</v>
      </c>
      <c r="K1517" s="15">
        <v>1139.49</v>
      </c>
      <c r="L1517" s="37">
        <v>0</v>
      </c>
      <c r="M1517" s="37">
        <v>0</v>
      </c>
      <c r="N1517" s="34">
        <v>4090.45</v>
      </c>
      <c r="O1517" s="27" t="s">
        <v>27</v>
      </c>
      <c r="P1517" s="618"/>
      <c r="Q1517" s="618"/>
      <c r="R1517" s="618"/>
      <c r="S1517" s="618"/>
      <c r="T1517" s="618"/>
      <c r="U1517" s="618"/>
      <c r="V1517" s="618"/>
      <c r="W1517" s="618"/>
      <c r="GA1517" s="68"/>
    </row>
    <row r="1518" spans="2:183" s="67" customFormat="1" ht="78.650000000000006" customHeight="1" x14ac:dyDescent="0.35">
      <c r="B1518" s="25" t="s">
        <v>8</v>
      </c>
      <c r="C1518" s="619" t="s">
        <v>50</v>
      </c>
      <c r="D1518" s="618"/>
      <c r="E1518" s="619" t="s">
        <v>2579</v>
      </c>
      <c r="F1518" s="620" t="s">
        <v>1056</v>
      </c>
      <c r="G1518" s="15">
        <v>31694.75</v>
      </c>
      <c r="H1518" s="37">
        <f>J1518+K1518+L1518+M1518+N1518</f>
        <v>29995.65</v>
      </c>
      <c r="I1518" s="93">
        <f t="shared" si="23"/>
        <v>0.49999983330916314</v>
      </c>
      <c r="J1518" s="15">
        <v>12748.14</v>
      </c>
      <c r="K1518" s="15">
        <v>2249.6799999999998</v>
      </c>
      <c r="L1518" s="37">
        <v>0</v>
      </c>
      <c r="M1518" s="37">
        <v>0</v>
      </c>
      <c r="N1518" s="34">
        <v>14997.83</v>
      </c>
      <c r="O1518" s="27" t="s">
        <v>27</v>
      </c>
      <c r="P1518" s="618"/>
      <c r="Q1518" s="618"/>
      <c r="R1518" s="618"/>
      <c r="S1518" s="618"/>
      <c r="T1518" s="618"/>
      <c r="U1518" s="618"/>
      <c r="V1518" s="618"/>
      <c r="W1518" s="618"/>
      <c r="GA1518" s="68"/>
    </row>
    <row r="1519" spans="2:183" s="67" customFormat="1" ht="82.5" customHeight="1" x14ac:dyDescent="0.35">
      <c r="B1519" s="25" t="s">
        <v>8</v>
      </c>
      <c r="C1519" s="619" t="s">
        <v>50</v>
      </c>
      <c r="D1519" s="618"/>
      <c r="E1519" s="619" t="s">
        <v>2580</v>
      </c>
      <c r="F1519" s="620" t="s">
        <v>475</v>
      </c>
      <c r="G1519" s="15">
        <v>66247.05</v>
      </c>
      <c r="H1519" s="37">
        <f>J1519+K1519+L1519+M1519+N1519</f>
        <v>66051</v>
      </c>
      <c r="I1519" s="93">
        <f t="shared" si="23"/>
        <v>0.53728179739897952</v>
      </c>
      <c r="J1519" s="15">
        <v>30164.799999999999</v>
      </c>
      <c r="K1519" s="15">
        <v>5323.2</v>
      </c>
      <c r="L1519" s="37">
        <v>0</v>
      </c>
      <c r="M1519" s="37">
        <v>0</v>
      </c>
      <c r="N1519" s="34">
        <v>30563</v>
      </c>
      <c r="O1519" s="27" t="s">
        <v>27</v>
      </c>
      <c r="P1519" s="618"/>
      <c r="Q1519" s="618"/>
      <c r="R1519" s="618"/>
      <c r="S1519" s="618"/>
      <c r="T1519" s="618"/>
      <c r="U1519" s="618"/>
      <c r="V1519" s="618"/>
      <c r="W1519" s="618"/>
      <c r="GA1519" s="68"/>
    </row>
    <row r="1520" spans="2:183" s="67" customFormat="1" ht="50.15" customHeight="1" x14ac:dyDescent="0.35">
      <c r="B1520" s="25" t="s">
        <v>8</v>
      </c>
      <c r="C1520" s="619" t="s">
        <v>50</v>
      </c>
      <c r="D1520" s="618"/>
      <c r="E1520" s="619" t="s">
        <v>2581</v>
      </c>
      <c r="F1520" s="620" t="s">
        <v>1312</v>
      </c>
      <c r="G1520" s="15">
        <v>13396.75</v>
      </c>
      <c r="H1520" s="37">
        <f>J1520+K1520+L1520+M1520+N1520</f>
        <v>13396.75</v>
      </c>
      <c r="I1520" s="93">
        <f t="shared" si="23"/>
        <v>0.4999996267751507</v>
      </c>
      <c r="J1520" s="15">
        <v>5693.61</v>
      </c>
      <c r="K1520" s="15">
        <v>1004.76</v>
      </c>
      <c r="L1520" s="37">
        <v>0</v>
      </c>
      <c r="M1520" s="37">
        <v>0</v>
      </c>
      <c r="N1520" s="34">
        <v>6698.38</v>
      </c>
      <c r="O1520" s="27" t="s">
        <v>27</v>
      </c>
      <c r="P1520" s="618"/>
      <c r="Q1520" s="618"/>
      <c r="R1520" s="618"/>
      <c r="S1520" s="618"/>
      <c r="T1520" s="618"/>
      <c r="U1520" s="618"/>
      <c r="V1520" s="618"/>
      <c r="W1520" s="618"/>
      <c r="GA1520" s="68"/>
    </row>
    <row r="1521" spans="2:183" s="67" customFormat="1" ht="50.15" customHeight="1" x14ac:dyDescent="0.35">
      <c r="B1521" s="25" t="s">
        <v>8</v>
      </c>
      <c r="C1521" s="619" t="s">
        <v>50</v>
      </c>
      <c r="D1521" s="618"/>
      <c r="E1521" s="619" t="s">
        <v>2582</v>
      </c>
      <c r="F1521" s="620" t="s">
        <v>477</v>
      </c>
      <c r="G1521" s="15">
        <v>20258.5</v>
      </c>
      <c r="H1521" s="37">
        <f>J1521+K1521+L1521+M1521+N1521</f>
        <v>20258.5</v>
      </c>
      <c r="I1521" s="93">
        <f t="shared" si="23"/>
        <v>0.5</v>
      </c>
      <c r="J1521" s="15">
        <v>8609.86</v>
      </c>
      <c r="K1521" s="15">
        <v>1519.39</v>
      </c>
      <c r="L1521" s="37">
        <v>0</v>
      </c>
      <c r="M1521" s="37">
        <v>0</v>
      </c>
      <c r="N1521" s="34">
        <v>10129.25</v>
      </c>
      <c r="O1521" s="27" t="s">
        <v>27</v>
      </c>
      <c r="P1521" s="618"/>
      <c r="Q1521" s="618"/>
      <c r="R1521" s="618"/>
      <c r="S1521" s="618"/>
      <c r="T1521" s="618"/>
      <c r="U1521" s="618"/>
      <c r="V1521" s="618"/>
      <c r="W1521" s="618"/>
      <c r="GA1521" s="68"/>
    </row>
    <row r="1522" spans="2:183" s="67" customFormat="1" ht="50.15" customHeight="1" x14ac:dyDescent="0.35">
      <c r="B1522" s="25" t="s">
        <v>8</v>
      </c>
      <c r="C1522" s="619" t="s">
        <v>1487</v>
      </c>
      <c r="D1522" s="618"/>
      <c r="E1522" s="619" t="s">
        <v>2583</v>
      </c>
      <c r="F1522" s="620" t="s">
        <v>2584</v>
      </c>
      <c r="G1522" s="15">
        <v>12000</v>
      </c>
      <c r="H1522" s="37">
        <f>J1522+K1522+L1522+M1522+N1522</f>
        <v>12000</v>
      </c>
      <c r="I1522" s="93">
        <f t="shared" si="23"/>
        <v>1</v>
      </c>
      <c r="J1522" s="15">
        <v>10200</v>
      </c>
      <c r="K1522" s="15">
        <v>1800</v>
      </c>
      <c r="L1522" s="37">
        <v>0</v>
      </c>
      <c r="M1522" s="37">
        <v>0</v>
      </c>
      <c r="N1522" s="34">
        <v>0</v>
      </c>
      <c r="O1522" s="27" t="s">
        <v>27</v>
      </c>
      <c r="P1522" s="618"/>
      <c r="Q1522" s="618"/>
      <c r="R1522" s="618"/>
      <c r="S1522" s="618"/>
      <c r="T1522" s="618"/>
      <c r="U1522" s="618"/>
      <c r="V1522" s="618"/>
      <c r="W1522" s="618"/>
      <c r="GA1522" s="68"/>
    </row>
    <row r="1523" spans="2:183" s="67" customFormat="1" ht="50.15" customHeight="1" x14ac:dyDescent="0.35">
      <c r="B1523" s="25" t="s">
        <v>8</v>
      </c>
      <c r="C1523" s="619" t="s">
        <v>1487</v>
      </c>
      <c r="D1523" s="618"/>
      <c r="E1523" s="619" t="s">
        <v>2585</v>
      </c>
      <c r="F1523" s="620" t="s">
        <v>2586</v>
      </c>
      <c r="G1523" s="15">
        <v>12000</v>
      </c>
      <c r="H1523" s="37">
        <f>J1523+K1523+L1523+M1523+N1523</f>
        <v>12000</v>
      </c>
      <c r="I1523" s="93">
        <f t="shared" si="23"/>
        <v>1</v>
      </c>
      <c r="J1523" s="15">
        <v>10200</v>
      </c>
      <c r="K1523" s="15">
        <v>1800</v>
      </c>
      <c r="L1523" s="37">
        <v>0</v>
      </c>
      <c r="M1523" s="37">
        <v>0</v>
      </c>
      <c r="N1523" s="34">
        <v>0</v>
      </c>
      <c r="O1523" s="27" t="s">
        <v>27</v>
      </c>
      <c r="P1523" s="618"/>
      <c r="Q1523" s="618"/>
      <c r="R1523" s="618"/>
      <c r="S1523" s="618"/>
      <c r="T1523" s="618"/>
      <c r="U1523" s="618"/>
      <c r="V1523" s="618"/>
      <c r="W1523" s="618"/>
      <c r="GA1523" s="68"/>
    </row>
    <row r="1524" spans="2:183" s="67" customFormat="1" ht="87.9" customHeight="1" x14ac:dyDescent="0.35">
      <c r="B1524" s="25" t="s">
        <v>8</v>
      </c>
      <c r="C1524" s="619" t="s">
        <v>1603</v>
      </c>
      <c r="D1524" s="618"/>
      <c r="E1524" s="619" t="s">
        <v>2587</v>
      </c>
      <c r="F1524" s="620" t="s">
        <v>2093</v>
      </c>
      <c r="G1524" s="15">
        <v>35839.18</v>
      </c>
      <c r="H1524" s="37">
        <f>J1524+K1524+L1524+M1524+N1524</f>
        <v>35839.18</v>
      </c>
      <c r="I1524" s="93">
        <f t="shared" si="23"/>
        <v>1</v>
      </c>
      <c r="J1524" s="26">
        <v>30463.3</v>
      </c>
      <c r="K1524" s="26">
        <v>5375.88</v>
      </c>
      <c r="L1524" s="37">
        <v>0</v>
      </c>
      <c r="M1524" s="37">
        <v>0</v>
      </c>
      <c r="N1524" s="32">
        <v>0</v>
      </c>
      <c r="O1524" s="27" t="s">
        <v>27</v>
      </c>
      <c r="P1524" s="618"/>
      <c r="Q1524" s="618"/>
      <c r="R1524" s="618"/>
      <c r="S1524" s="618"/>
      <c r="T1524" s="618"/>
      <c r="U1524" s="618"/>
      <c r="V1524" s="618"/>
      <c r="W1524" s="618"/>
      <c r="GA1524" s="68"/>
    </row>
    <row r="1525" spans="2:183" s="67" customFormat="1" ht="77.150000000000006" customHeight="1" x14ac:dyDescent="0.35">
      <c r="B1525" s="25" t="s">
        <v>8</v>
      </c>
      <c r="C1525" s="619" t="s">
        <v>1603</v>
      </c>
      <c r="D1525" s="618"/>
      <c r="E1525" s="619" t="s">
        <v>2588</v>
      </c>
      <c r="F1525" s="620" t="s">
        <v>2589</v>
      </c>
      <c r="G1525" s="15">
        <v>137280</v>
      </c>
      <c r="H1525" s="37">
        <f>J1525+K1525+L1525+M1525+N1525</f>
        <v>134058.03</v>
      </c>
      <c r="I1525" s="93">
        <f t="shared" si="23"/>
        <v>0.64999992913516635</v>
      </c>
      <c r="J1525" s="15">
        <v>74067.05</v>
      </c>
      <c r="K1525" s="15">
        <v>13070.66</v>
      </c>
      <c r="L1525" s="37">
        <v>0</v>
      </c>
      <c r="M1525" s="37">
        <v>0</v>
      </c>
      <c r="N1525" s="34">
        <v>46920.32</v>
      </c>
      <c r="O1525" s="27" t="s">
        <v>27</v>
      </c>
      <c r="P1525" s="618"/>
      <c r="Q1525" s="618"/>
      <c r="R1525" s="618"/>
      <c r="S1525" s="618"/>
      <c r="T1525" s="618"/>
      <c r="U1525" s="618"/>
      <c r="V1525" s="618"/>
      <c r="W1525" s="618"/>
      <c r="GA1525" s="68"/>
    </row>
    <row r="1526" spans="2:183" s="67" customFormat="1" ht="50.15" customHeight="1" x14ac:dyDescent="0.35">
      <c r="B1526" s="25" t="s">
        <v>8</v>
      </c>
      <c r="C1526" s="619" t="s">
        <v>2590</v>
      </c>
      <c r="D1526" s="618"/>
      <c r="E1526" s="619" t="s">
        <v>2591</v>
      </c>
      <c r="F1526" s="618" t="s">
        <v>2592</v>
      </c>
      <c r="G1526" s="15">
        <v>6141.25</v>
      </c>
      <c r="H1526" s="37">
        <f>J1526+K1526+L1526+M1526+N1526</f>
        <v>6141.25</v>
      </c>
      <c r="I1526" s="93">
        <f t="shared" si="23"/>
        <v>0.8</v>
      </c>
      <c r="J1526" s="15">
        <v>4176.05</v>
      </c>
      <c r="K1526" s="15">
        <v>736.95</v>
      </c>
      <c r="L1526" s="37">
        <v>0</v>
      </c>
      <c r="M1526" s="37">
        <v>0</v>
      </c>
      <c r="N1526" s="34">
        <v>1228.25</v>
      </c>
      <c r="O1526" s="27" t="s">
        <v>27</v>
      </c>
      <c r="P1526" s="618"/>
      <c r="Q1526" s="618"/>
      <c r="R1526" s="618"/>
      <c r="S1526" s="618"/>
      <c r="T1526" s="618"/>
      <c r="U1526" s="618"/>
      <c r="V1526" s="618"/>
      <c r="W1526" s="618"/>
      <c r="GA1526" s="68"/>
    </row>
    <row r="1527" spans="2:183" s="67" customFormat="1" ht="50.15" customHeight="1" x14ac:dyDescent="0.35">
      <c r="B1527" s="25" t="s">
        <v>8</v>
      </c>
      <c r="C1527" s="619" t="s">
        <v>248</v>
      </c>
      <c r="D1527" s="618"/>
      <c r="E1527" s="619" t="s">
        <v>2593</v>
      </c>
      <c r="F1527" s="618" t="s">
        <v>2594</v>
      </c>
      <c r="G1527" s="15">
        <v>137760.01</v>
      </c>
      <c r="H1527" s="37">
        <f>J1527+K1527+L1527+M1527+N1527</f>
        <v>131075.79999999999</v>
      </c>
      <c r="I1527" s="93">
        <f t="shared" si="23"/>
        <v>0.65</v>
      </c>
      <c r="J1527" s="15">
        <v>72419.37</v>
      </c>
      <c r="K1527" s="15">
        <v>12779.9</v>
      </c>
      <c r="L1527" s="37">
        <v>0</v>
      </c>
      <c r="M1527" s="37">
        <v>0</v>
      </c>
      <c r="N1527" s="34">
        <v>45876.53</v>
      </c>
      <c r="O1527" s="27" t="s">
        <v>27</v>
      </c>
      <c r="P1527" s="618"/>
      <c r="Q1527" s="618"/>
      <c r="R1527" s="618"/>
      <c r="S1527" s="618"/>
      <c r="T1527" s="618"/>
      <c r="U1527" s="618"/>
      <c r="V1527" s="618"/>
      <c r="W1527" s="618"/>
      <c r="GA1527" s="68"/>
    </row>
    <row r="1528" spans="2:183" s="67" customFormat="1" ht="50.15" customHeight="1" x14ac:dyDescent="0.35">
      <c r="B1528" s="25" t="s">
        <v>8</v>
      </c>
      <c r="C1528" s="619" t="s">
        <v>248</v>
      </c>
      <c r="D1528" s="618"/>
      <c r="E1528" s="619" t="s">
        <v>2595</v>
      </c>
      <c r="F1528" s="618" t="s">
        <v>2596</v>
      </c>
      <c r="G1528" s="15">
        <v>66489.83</v>
      </c>
      <c r="H1528" s="37">
        <f>J1528+K1528+L1528+M1528+N1528</f>
        <v>61696.259999999995</v>
      </c>
      <c r="I1528" s="93">
        <f t="shared" si="23"/>
        <v>0.89999993516624832</v>
      </c>
      <c r="J1528" s="15">
        <v>47197.63</v>
      </c>
      <c r="K1528" s="15">
        <v>8329</v>
      </c>
      <c r="L1528" s="37">
        <v>0</v>
      </c>
      <c r="M1528" s="37">
        <v>0</v>
      </c>
      <c r="N1528" s="34">
        <v>6169.63</v>
      </c>
      <c r="O1528" s="27" t="s">
        <v>27</v>
      </c>
      <c r="P1528" s="618"/>
      <c r="Q1528" s="618"/>
      <c r="R1528" s="618"/>
      <c r="S1528" s="618"/>
      <c r="T1528" s="618"/>
      <c r="U1528" s="618"/>
      <c r="V1528" s="618"/>
      <c r="W1528" s="618"/>
      <c r="GA1528" s="68"/>
    </row>
    <row r="1529" spans="2:183" s="67" customFormat="1" ht="77.400000000000006" customHeight="1" x14ac:dyDescent="0.35">
      <c r="B1529" s="25" t="s">
        <v>8</v>
      </c>
      <c r="C1529" s="619" t="str">
        <f>'[8] AP du 25 juillet 2024'!C13</f>
        <v>Modernisation des exploitations agricoles</v>
      </c>
      <c r="D1529" s="618"/>
      <c r="E1529" s="619" t="s">
        <v>2597</v>
      </c>
      <c r="F1529" s="620" t="s">
        <v>2598</v>
      </c>
      <c r="G1529" s="15">
        <v>240681.85</v>
      </c>
      <c r="H1529" s="37">
        <f>J1529+K1529+L1529+M1529+N1529</f>
        <v>240681.85</v>
      </c>
      <c r="I1529" s="93">
        <f t="shared" si="23"/>
        <v>0.63317836388576876</v>
      </c>
      <c r="J1529" s="15">
        <v>129535.36</v>
      </c>
      <c r="K1529" s="15">
        <v>22859.18</v>
      </c>
      <c r="L1529" s="15">
        <v>0</v>
      </c>
      <c r="M1529" s="15">
        <v>0</v>
      </c>
      <c r="N1529" s="34">
        <v>88287.31</v>
      </c>
      <c r="O1529" s="27" t="s">
        <v>27</v>
      </c>
      <c r="P1529" s="618"/>
      <c r="Q1529" s="618"/>
      <c r="R1529" s="618"/>
      <c r="S1529" s="618"/>
      <c r="T1529" s="618"/>
      <c r="U1529" s="618"/>
      <c r="V1529" s="618"/>
      <c r="W1529" s="618"/>
      <c r="GA1529" s="68"/>
    </row>
    <row r="1530" spans="2:183" s="67" customFormat="1" ht="72" customHeight="1" x14ac:dyDescent="0.35">
      <c r="B1530" s="25" t="s">
        <v>8</v>
      </c>
      <c r="C1530" s="619" t="str">
        <f>'[8] AP du 25 juillet 2024'!C14</f>
        <v>Modernisation des exploitations agricoles</v>
      </c>
      <c r="D1530" s="618"/>
      <c r="E1530" s="619" t="s">
        <v>2599</v>
      </c>
      <c r="F1530" s="620" t="s">
        <v>2600</v>
      </c>
      <c r="G1530" s="15">
        <v>208353</v>
      </c>
      <c r="H1530" s="37">
        <f>J1530+K1530+L1530+M1530+N1530</f>
        <v>166245.9</v>
      </c>
      <c r="I1530" s="93">
        <f t="shared" si="23"/>
        <v>0.73926105846820889</v>
      </c>
      <c r="J1530" s="15">
        <v>104464.25</v>
      </c>
      <c r="K1530" s="15">
        <v>18434.87</v>
      </c>
      <c r="L1530" s="15">
        <v>0</v>
      </c>
      <c r="M1530" s="15">
        <v>0</v>
      </c>
      <c r="N1530" s="34">
        <v>43346.78</v>
      </c>
      <c r="O1530" s="27" t="s">
        <v>27</v>
      </c>
      <c r="P1530" s="618"/>
      <c r="Q1530" s="618"/>
      <c r="R1530" s="618"/>
      <c r="S1530" s="618"/>
      <c r="T1530" s="618"/>
      <c r="U1530" s="618"/>
      <c r="V1530" s="618"/>
      <c r="W1530" s="618"/>
      <c r="GA1530" s="68"/>
    </row>
    <row r="1531" spans="2:183" s="67" customFormat="1" ht="56.15" customHeight="1" x14ac:dyDescent="0.35">
      <c r="B1531" s="25" t="s">
        <v>8</v>
      </c>
      <c r="C1531" s="619" t="str">
        <f>'[8] AP du 25 juillet 2024'!C15</f>
        <v>Modernisation des exploitations agricoles</v>
      </c>
      <c r="D1531" s="618"/>
      <c r="E1531" s="619" t="s">
        <v>2601</v>
      </c>
      <c r="F1531" s="620" t="s">
        <v>2553</v>
      </c>
      <c r="G1531" s="15">
        <v>415518.42</v>
      </c>
      <c r="H1531" s="37">
        <f>J1531+K1531+L1531+M1531+N1531</f>
        <v>357945.48000000004</v>
      </c>
      <c r="I1531" s="93">
        <f t="shared" si="23"/>
        <v>0.83581432569004643</v>
      </c>
      <c r="J1531" s="15">
        <v>254299.56</v>
      </c>
      <c r="K1531" s="15">
        <v>44876.4</v>
      </c>
      <c r="L1531" s="15">
        <v>0</v>
      </c>
      <c r="M1531" s="15">
        <v>0</v>
      </c>
      <c r="N1531" s="34">
        <v>58769.52</v>
      </c>
      <c r="O1531" s="27" t="s">
        <v>27</v>
      </c>
      <c r="P1531" s="618"/>
      <c r="Q1531" s="618"/>
      <c r="R1531" s="618"/>
      <c r="S1531" s="618"/>
      <c r="T1531" s="618"/>
      <c r="U1531" s="618"/>
      <c r="V1531" s="618"/>
      <c r="W1531" s="618"/>
      <c r="GA1531" s="68"/>
    </row>
    <row r="1532" spans="2:183" s="67" customFormat="1" ht="53.15" customHeight="1" x14ac:dyDescent="0.35">
      <c r="B1532" s="25" t="s">
        <v>8</v>
      </c>
      <c r="C1532" s="619" t="str">
        <f>'[8] AP du 25 juillet 2024'!C16</f>
        <v xml:space="preserve">Modernisation des exploitations agricole </v>
      </c>
      <c r="D1532" s="618"/>
      <c r="E1532" s="619" t="s">
        <v>2602</v>
      </c>
      <c r="F1532" s="620" t="s">
        <v>2552</v>
      </c>
      <c r="G1532" s="29">
        <v>326760.03999999998</v>
      </c>
      <c r="H1532" s="37">
        <f>J1532+K1532+L1532+M1532+N1532</f>
        <v>304048.88</v>
      </c>
      <c r="I1532" s="93">
        <f t="shared" ref="I1532:I1595" si="24">(J1532+K1532+L1532+M1532)/H1532</f>
        <v>0.85000000657788966</v>
      </c>
      <c r="J1532" s="30">
        <v>219675.31</v>
      </c>
      <c r="K1532" s="30">
        <v>38766.239999999998</v>
      </c>
      <c r="L1532" s="15">
        <v>0</v>
      </c>
      <c r="M1532" s="15">
        <v>0</v>
      </c>
      <c r="N1532" s="30">
        <v>45607.33</v>
      </c>
      <c r="O1532" s="27" t="s">
        <v>27</v>
      </c>
      <c r="P1532" s="618"/>
      <c r="Q1532" s="618"/>
      <c r="R1532" s="618"/>
      <c r="S1532" s="618"/>
      <c r="T1532" s="618"/>
      <c r="U1532" s="618"/>
      <c r="V1532" s="618"/>
      <c r="W1532" s="618"/>
      <c r="GA1532" s="68"/>
    </row>
    <row r="1533" spans="2:183" s="67" customFormat="1" ht="85.5" customHeight="1" x14ac:dyDescent="0.35">
      <c r="B1533" s="25" t="s">
        <v>8</v>
      </c>
      <c r="C1533" s="619" t="str">
        <f>'[8] AP du 25 juillet 2024'!C17</f>
        <v>Modernisation des exploitations agricoles</v>
      </c>
      <c r="D1533" s="618"/>
      <c r="E1533" s="619" t="s">
        <v>2603</v>
      </c>
      <c r="F1533" s="620" t="s">
        <v>526</v>
      </c>
      <c r="G1533" s="15">
        <v>180042.59</v>
      </c>
      <c r="H1533" s="37">
        <f>J1533+K1533+L1533+M1533+N1533</f>
        <v>132816.94</v>
      </c>
      <c r="I1533" s="93">
        <f t="shared" si="24"/>
        <v>0.75000003764580037</v>
      </c>
      <c r="J1533" s="15">
        <v>99612.71</v>
      </c>
      <c r="K1533" s="15">
        <v>0</v>
      </c>
      <c r="L1533" s="15">
        <v>0</v>
      </c>
      <c r="M1533" s="15">
        <v>0</v>
      </c>
      <c r="N1533" s="34">
        <v>33204.230000000003</v>
      </c>
      <c r="O1533" s="27" t="s">
        <v>27</v>
      </c>
      <c r="P1533" s="618"/>
      <c r="Q1533" s="618"/>
      <c r="R1533" s="618"/>
      <c r="S1533" s="618"/>
      <c r="T1533" s="618"/>
      <c r="U1533" s="618"/>
      <c r="V1533" s="618"/>
      <c r="W1533" s="618"/>
      <c r="GA1533" s="68"/>
    </row>
    <row r="1534" spans="2:183" s="67" customFormat="1" ht="78.900000000000006" customHeight="1" x14ac:dyDescent="0.35">
      <c r="B1534" s="25" t="s">
        <v>8</v>
      </c>
      <c r="C1534" s="619" t="str">
        <f>'[8] AP du 25 juillet 2024'!C18</f>
        <v>Modernisation des exploitations agricoles</v>
      </c>
      <c r="D1534" s="618"/>
      <c r="E1534" s="619" t="s">
        <v>2604</v>
      </c>
      <c r="F1534" s="620" t="s">
        <v>886</v>
      </c>
      <c r="G1534" s="15">
        <v>203106</v>
      </c>
      <c r="H1534" s="37">
        <f>J1534+K1534+L1534+M1534+N1534</f>
        <v>203106</v>
      </c>
      <c r="I1534" s="93">
        <f t="shared" si="24"/>
        <v>0.69825120872844726</v>
      </c>
      <c r="J1534" s="15">
        <v>111710.39999999999</v>
      </c>
      <c r="K1534" s="15">
        <v>19713.61</v>
      </c>
      <c r="L1534" s="15">
        <v>10395</v>
      </c>
      <c r="M1534" s="15">
        <v>0</v>
      </c>
      <c r="N1534" s="34">
        <v>61286.99</v>
      </c>
      <c r="O1534" s="27" t="s">
        <v>27</v>
      </c>
      <c r="P1534" s="618"/>
      <c r="Q1534" s="618"/>
      <c r="R1534" s="618"/>
      <c r="S1534" s="618"/>
      <c r="T1534" s="618"/>
      <c r="U1534" s="618"/>
      <c r="V1534" s="618"/>
      <c r="W1534" s="618"/>
      <c r="GA1534" s="68"/>
    </row>
    <row r="1535" spans="2:183" s="67" customFormat="1" ht="65.400000000000006" customHeight="1" x14ac:dyDescent="0.35">
      <c r="B1535" s="25" t="s">
        <v>8</v>
      </c>
      <c r="C1535" s="619" t="str">
        <f>'[8] AP du 25 juillet 2024'!C19</f>
        <v>Modernisation des exploitations agricoles</v>
      </c>
      <c r="D1535" s="618"/>
      <c r="E1535" s="619" t="s">
        <v>2605</v>
      </c>
      <c r="F1535" s="620" t="s">
        <v>384</v>
      </c>
      <c r="G1535" s="15">
        <v>166320</v>
      </c>
      <c r="H1535" s="37">
        <f>J1535+K1535+L1535+M1535+N1535</f>
        <v>146124</v>
      </c>
      <c r="I1535" s="93">
        <f t="shared" si="24"/>
        <v>0.64999999999999991</v>
      </c>
      <c r="J1535" s="15">
        <v>80733.509999999995</v>
      </c>
      <c r="K1535" s="15">
        <v>14247.09</v>
      </c>
      <c r="L1535" s="15">
        <v>0</v>
      </c>
      <c r="M1535" s="15">
        <v>0</v>
      </c>
      <c r="N1535" s="34">
        <v>51143.4</v>
      </c>
      <c r="O1535" s="27" t="s">
        <v>27</v>
      </c>
      <c r="P1535" s="618"/>
      <c r="Q1535" s="618"/>
      <c r="R1535" s="618"/>
      <c r="S1535" s="618"/>
      <c r="T1535" s="618"/>
      <c r="U1535" s="618"/>
      <c r="V1535" s="618"/>
      <c r="W1535" s="618"/>
      <c r="GA1535" s="68"/>
    </row>
    <row r="1536" spans="2:183" s="67" customFormat="1" ht="50.15" customHeight="1" x14ac:dyDescent="0.35">
      <c r="B1536" s="25" t="s">
        <v>8</v>
      </c>
      <c r="C1536" s="287" t="str">
        <f>'[8] AP du 25 juillet 2024'!C20</f>
        <v>Modernisation des exploitations agricoles</v>
      </c>
      <c r="D1536" s="409"/>
      <c r="E1536" s="287" t="s">
        <v>2606</v>
      </c>
      <c r="F1536" s="51" t="s">
        <v>382</v>
      </c>
      <c r="G1536" s="15">
        <v>183810</v>
      </c>
      <c r="H1536" s="37">
        <f>J1536+K1536+L1536+M1536+N1536</f>
        <v>183810</v>
      </c>
      <c r="I1536" s="93">
        <f t="shared" si="24"/>
        <v>0.65</v>
      </c>
      <c r="J1536" s="15">
        <v>101555.02</v>
      </c>
      <c r="K1536" s="15">
        <v>17921.48</v>
      </c>
      <c r="L1536" s="15">
        <v>0</v>
      </c>
      <c r="M1536" s="15">
        <v>0</v>
      </c>
      <c r="N1536" s="34">
        <v>64333.5</v>
      </c>
      <c r="O1536" s="27" t="s">
        <v>27</v>
      </c>
      <c r="P1536" s="565"/>
      <c r="Q1536" s="565"/>
      <c r="R1536" s="565"/>
      <c r="S1536" s="565"/>
      <c r="T1536" s="565"/>
      <c r="U1536" s="565"/>
      <c r="V1536" s="565"/>
      <c r="W1536" s="565"/>
      <c r="GA1536" s="68"/>
    </row>
    <row r="1537" spans="2:183" s="67" customFormat="1" ht="83.15" customHeight="1" x14ac:dyDescent="0.35">
      <c r="B1537" s="25" t="s">
        <v>8</v>
      </c>
      <c r="C1537" s="287" t="str">
        <f>'[8] AP du 25 juillet 2024'!C21</f>
        <v>Aide pour la diversification des activités économiques vers des activités non agricoles</v>
      </c>
      <c r="D1537" s="409"/>
      <c r="E1537" s="287" t="s">
        <v>2607</v>
      </c>
      <c r="F1537" s="51" t="s">
        <v>1471</v>
      </c>
      <c r="G1537" s="26">
        <v>198965.8</v>
      </c>
      <c r="H1537" s="37">
        <f>J1537+K1537+L1537+M1537+N1537</f>
        <v>195851.64</v>
      </c>
      <c r="I1537" s="93">
        <f t="shared" si="24"/>
        <v>0.64999981618739566</v>
      </c>
      <c r="J1537" s="26">
        <v>108208</v>
      </c>
      <c r="K1537" s="26">
        <v>19095.53</v>
      </c>
      <c r="L1537" s="15">
        <v>0</v>
      </c>
      <c r="M1537" s="15">
        <v>0</v>
      </c>
      <c r="N1537" s="32">
        <v>68548.11</v>
      </c>
      <c r="O1537" s="27" t="s">
        <v>27</v>
      </c>
      <c r="P1537" s="565"/>
      <c r="Q1537" s="565"/>
      <c r="R1537" s="565"/>
      <c r="S1537" s="565"/>
      <c r="T1537" s="565"/>
      <c r="U1537" s="565"/>
      <c r="V1537" s="565"/>
      <c r="W1537" s="565"/>
      <c r="GA1537" s="68"/>
    </row>
    <row r="1538" spans="2:183" s="67" customFormat="1" ht="82.5" customHeight="1" x14ac:dyDescent="0.35">
      <c r="B1538" s="624" t="s">
        <v>8</v>
      </c>
      <c r="C1538" s="287" t="str">
        <f>'[8] AP du 25 juillet 2024'!C22</f>
        <v xml:space="preserve">Amélioration ou développement d'infrastructures routières à petites échelle en zone rurale </v>
      </c>
      <c r="D1538" s="409"/>
      <c r="E1538" s="287" t="s">
        <v>2608</v>
      </c>
      <c r="F1538" s="51" t="s">
        <v>2609</v>
      </c>
      <c r="G1538" s="26">
        <v>840273.43</v>
      </c>
      <c r="H1538" s="37" t="e">
        <f>J1538+K1538+L1538+M1538+#REF!</f>
        <v>#REF!</v>
      </c>
      <c r="I1538" s="93" t="e">
        <f t="shared" si="24"/>
        <v>#REF!</v>
      </c>
      <c r="J1538" s="26">
        <v>831870.69</v>
      </c>
      <c r="K1538" s="26">
        <v>0</v>
      </c>
      <c r="L1538" s="15">
        <v>0</v>
      </c>
      <c r="M1538" s="15">
        <v>0</v>
      </c>
      <c r="N1538" s="363">
        <v>0</v>
      </c>
      <c r="O1538" s="27" t="s">
        <v>27</v>
      </c>
      <c r="P1538" s="565"/>
      <c r="Q1538" s="565"/>
      <c r="R1538" s="565"/>
      <c r="S1538" s="565"/>
      <c r="T1538" s="565"/>
      <c r="U1538" s="565"/>
      <c r="V1538" s="565"/>
      <c r="W1538" s="565"/>
      <c r="GA1538" s="68"/>
    </row>
    <row r="1539" spans="2:183" s="67" customFormat="1" ht="50.15" customHeight="1" x14ac:dyDescent="0.35">
      <c r="B1539" s="25" t="s">
        <v>8</v>
      </c>
      <c r="C1539" s="619" t="s">
        <v>312</v>
      </c>
      <c r="D1539" s="618"/>
      <c r="E1539" s="619" t="s">
        <v>2610</v>
      </c>
      <c r="F1539" s="620" t="s">
        <v>2611</v>
      </c>
      <c r="G1539" s="37">
        <v>2277.3000000000002</v>
      </c>
      <c r="H1539" s="37">
        <f>J1539+K1539+L1539+M1539+N1539</f>
        <v>1465.1299999999999</v>
      </c>
      <c r="I1539" s="93">
        <f t="shared" si="24"/>
        <v>1</v>
      </c>
      <c r="J1539" s="37">
        <v>1245.3599999999999</v>
      </c>
      <c r="K1539" s="37">
        <v>219.77</v>
      </c>
      <c r="L1539" s="37">
        <v>0</v>
      </c>
      <c r="M1539" s="37">
        <v>0</v>
      </c>
      <c r="N1539" s="37">
        <v>0</v>
      </c>
      <c r="O1539" s="27" t="s">
        <v>27</v>
      </c>
      <c r="P1539" s="618"/>
      <c r="Q1539" s="618"/>
      <c r="R1539" s="618"/>
      <c r="S1539" s="618"/>
      <c r="T1539" s="618"/>
      <c r="U1539" s="618"/>
      <c r="V1539" s="618"/>
      <c r="W1539" s="618"/>
      <c r="GA1539" s="68"/>
    </row>
    <row r="1540" spans="2:183" s="67" customFormat="1" ht="96" customHeight="1" x14ac:dyDescent="0.35">
      <c r="B1540" s="25" t="s">
        <v>8</v>
      </c>
      <c r="C1540" s="619" t="s">
        <v>340</v>
      </c>
      <c r="D1540" s="618"/>
      <c r="E1540" s="619" t="s">
        <v>2612</v>
      </c>
      <c r="F1540" s="620" t="s">
        <v>2613</v>
      </c>
      <c r="G1540" s="37">
        <v>54738.19</v>
      </c>
      <c r="H1540" s="37">
        <f>J1540+K1540+L1540+M1540+N1540</f>
        <v>54738.19</v>
      </c>
      <c r="I1540" s="93">
        <f t="shared" si="24"/>
        <v>0.69999866637899433</v>
      </c>
      <c r="J1540" s="37">
        <v>32569.16</v>
      </c>
      <c r="K1540" s="37">
        <v>5747.5</v>
      </c>
      <c r="L1540" s="37">
        <v>0</v>
      </c>
      <c r="M1540" s="37">
        <v>0</v>
      </c>
      <c r="N1540" s="37">
        <v>16421.53</v>
      </c>
      <c r="O1540" s="27" t="s">
        <v>27</v>
      </c>
      <c r="P1540" s="618"/>
      <c r="Q1540" s="618"/>
      <c r="R1540" s="618"/>
      <c r="S1540" s="618"/>
      <c r="T1540" s="618"/>
      <c r="U1540" s="618"/>
      <c r="V1540" s="618"/>
      <c r="W1540" s="618"/>
      <c r="GA1540" s="68"/>
    </row>
    <row r="1541" spans="2:183" s="67" customFormat="1" ht="79.5" customHeight="1" x14ac:dyDescent="0.35">
      <c r="B1541" s="25" t="s">
        <v>8</v>
      </c>
      <c r="C1541" s="619" t="s">
        <v>340</v>
      </c>
      <c r="D1541" s="618"/>
      <c r="E1541" s="619" t="s">
        <v>2614</v>
      </c>
      <c r="F1541" s="620" t="s">
        <v>2613</v>
      </c>
      <c r="G1541" s="37">
        <v>61612.04</v>
      </c>
      <c r="H1541" s="37">
        <f>J1541+K1541+L1541+M1541+N1541</f>
        <v>58990.439999999995</v>
      </c>
      <c r="I1541" s="93">
        <f t="shared" si="24"/>
        <v>0.6999991863088324</v>
      </c>
      <c r="J1541" s="37">
        <v>35099.269999999997</v>
      </c>
      <c r="K1541" s="37">
        <v>6193.99</v>
      </c>
      <c r="L1541" s="37">
        <v>0</v>
      </c>
      <c r="M1541" s="37">
        <v>0</v>
      </c>
      <c r="N1541" s="37">
        <v>17697.18</v>
      </c>
      <c r="O1541" s="27" t="s">
        <v>27</v>
      </c>
      <c r="P1541" s="618"/>
      <c r="Q1541" s="618"/>
      <c r="R1541" s="618"/>
      <c r="S1541" s="618"/>
      <c r="T1541" s="618"/>
      <c r="U1541" s="618"/>
      <c r="V1541" s="618"/>
      <c r="W1541" s="618"/>
      <c r="GA1541" s="68"/>
    </row>
    <row r="1542" spans="2:183" s="67" customFormat="1" ht="50.15" customHeight="1" x14ac:dyDescent="0.35">
      <c r="B1542" s="25" t="s">
        <v>8</v>
      </c>
      <c r="C1542" s="619" t="s">
        <v>50</v>
      </c>
      <c r="D1542" s="618"/>
      <c r="E1542" s="619" t="s">
        <v>2615</v>
      </c>
      <c r="F1542" s="620" t="s">
        <v>2616</v>
      </c>
      <c r="G1542" s="37">
        <v>103466.89</v>
      </c>
      <c r="H1542" s="37">
        <f>J1542+K1542+L1542+M1542+N1542</f>
        <v>100723.09000000001</v>
      </c>
      <c r="I1542" s="93">
        <f t="shared" si="24"/>
        <v>0.7500000248205253</v>
      </c>
      <c r="J1542" s="37">
        <v>64210.97</v>
      </c>
      <c r="K1542" s="37">
        <v>11331.35</v>
      </c>
      <c r="L1542" s="37">
        <v>0</v>
      </c>
      <c r="M1542" s="37">
        <v>0</v>
      </c>
      <c r="N1542" s="37">
        <v>25180.77</v>
      </c>
      <c r="O1542" s="27" t="s">
        <v>27</v>
      </c>
      <c r="P1542" s="618"/>
      <c r="Q1542" s="618"/>
      <c r="R1542" s="618"/>
      <c r="S1542" s="618"/>
      <c r="T1542" s="618"/>
      <c r="U1542" s="618"/>
      <c r="V1542" s="618"/>
      <c r="W1542" s="618"/>
      <c r="GA1542" s="68"/>
    </row>
    <row r="1543" spans="2:183" s="67" customFormat="1" ht="72" customHeight="1" x14ac:dyDescent="0.35">
      <c r="B1543" s="25" t="s">
        <v>8</v>
      </c>
      <c r="C1543" s="619" t="s">
        <v>50</v>
      </c>
      <c r="D1543" s="618"/>
      <c r="E1543" s="619" t="s">
        <v>2617</v>
      </c>
      <c r="F1543" s="620" t="s">
        <v>1291</v>
      </c>
      <c r="G1543" s="37">
        <v>61985.74</v>
      </c>
      <c r="H1543" s="37">
        <f>J1543+K1543+L1543+M1543+N1543</f>
        <v>61645.740000000005</v>
      </c>
      <c r="I1543" s="93">
        <f t="shared" si="24"/>
        <v>0.75000008110860539</v>
      </c>
      <c r="J1543" s="37">
        <v>39299.160000000003</v>
      </c>
      <c r="K1543" s="37">
        <v>6935.15</v>
      </c>
      <c r="L1543" s="37">
        <v>0</v>
      </c>
      <c r="M1543" s="37">
        <v>0</v>
      </c>
      <c r="N1543" s="37">
        <v>15411.43</v>
      </c>
      <c r="O1543" s="27" t="s">
        <v>27</v>
      </c>
      <c r="P1543" s="618"/>
      <c r="Q1543" s="618"/>
      <c r="R1543" s="618"/>
      <c r="S1543" s="618"/>
      <c r="T1543" s="618"/>
      <c r="U1543" s="618"/>
      <c r="V1543" s="618"/>
      <c r="W1543" s="618"/>
      <c r="GA1543" s="68"/>
    </row>
    <row r="1544" spans="2:183" s="67" customFormat="1" ht="68.400000000000006" customHeight="1" x14ac:dyDescent="0.35">
      <c r="B1544" s="25" t="s">
        <v>8</v>
      </c>
      <c r="C1544" s="619" t="s">
        <v>50</v>
      </c>
      <c r="D1544" s="618"/>
      <c r="E1544" s="619" t="s">
        <v>2618</v>
      </c>
      <c r="F1544" s="620" t="s">
        <v>1157</v>
      </c>
      <c r="G1544" s="37">
        <v>81360.75</v>
      </c>
      <c r="H1544" s="37">
        <f>J1544+K1544+L1544+M1544+N1544</f>
        <v>54175.15</v>
      </c>
      <c r="I1544" s="93">
        <f t="shared" si="24"/>
        <v>0.49999990770676223</v>
      </c>
      <c r="J1544" s="37">
        <v>23024.43</v>
      </c>
      <c r="K1544" s="37">
        <v>4063.14</v>
      </c>
      <c r="L1544" s="37">
        <v>0</v>
      </c>
      <c r="M1544" s="37">
        <v>0</v>
      </c>
      <c r="N1544" s="37">
        <v>27087.58</v>
      </c>
      <c r="O1544" s="27" t="s">
        <v>27</v>
      </c>
      <c r="P1544" s="618"/>
      <c r="Q1544" s="618"/>
      <c r="R1544" s="618"/>
      <c r="S1544" s="618"/>
      <c r="T1544" s="618"/>
      <c r="U1544" s="618"/>
      <c r="V1544" s="618"/>
      <c r="W1544" s="618"/>
      <c r="GA1544" s="68"/>
    </row>
    <row r="1545" spans="2:183" s="67" customFormat="1" ht="81" customHeight="1" x14ac:dyDescent="0.35">
      <c r="B1545" s="25" t="s">
        <v>8</v>
      </c>
      <c r="C1545" s="619" t="s">
        <v>2619</v>
      </c>
      <c r="D1545" s="618"/>
      <c r="E1545" s="619" t="s">
        <v>2620</v>
      </c>
      <c r="F1545" s="620" t="s">
        <v>2621</v>
      </c>
      <c r="G1545" s="37">
        <v>53521.65</v>
      </c>
      <c r="H1545" s="37">
        <f>J1545+K1545+L1545+M1545+N1545</f>
        <v>33589.9</v>
      </c>
      <c r="I1545" s="93">
        <f t="shared" si="24"/>
        <v>0.5</v>
      </c>
      <c r="J1545" s="37">
        <v>14275.7</v>
      </c>
      <c r="K1545" s="37">
        <v>2519.25</v>
      </c>
      <c r="L1545" s="37">
        <v>0</v>
      </c>
      <c r="M1545" s="37">
        <v>0</v>
      </c>
      <c r="N1545" s="37">
        <v>16794.95</v>
      </c>
      <c r="O1545" s="27" t="s">
        <v>27</v>
      </c>
      <c r="P1545" s="618"/>
      <c r="Q1545" s="618"/>
      <c r="R1545" s="618"/>
      <c r="S1545" s="618"/>
      <c r="T1545" s="618"/>
      <c r="U1545" s="618"/>
      <c r="V1545" s="618"/>
      <c r="W1545" s="618"/>
      <c r="GA1545" s="68"/>
    </row>
    <row r="1546" spans="2:183" s="67" customFormat="1" ht="68.150000000000006" customHeight="1" x14ac:dyDescent="0.35">
      <c r="B1546" s="25" t="s">
        <v>8</v>
      </c>
      <c r="C1546" s="619" t="s">
        <v>50</v>
      </c>
      <c r="D1546" s="618"/>
      <c r="E1546" s="619" t="s">
        <v>2622</v>
      </c>
      <c r="F1546" s="620" t="s">
        <v>1155</v>
      </c>
      <c r="G1546" s="37">
        <v>39667.449999999997</v>
      </c>
      <c r="H1546" s="37">
        <f>J1546+K1546+L1546+M1546+N1546</f>
        <v>11305.55</v>
      </c>
      <c r="I1546" s="93">
        <f t="shared" si="24"/>
        <v>0.49999955773934046</v>
      </c>
      <c r="J1546" s="37">
        <v>4804.8500000000004</v>
      </c>
      <c r="K1546" s="37">
        <v>847.92</v>
      </c>
      <c r="L1546" s="37">
        <v>0</v>
      </c>
      <c r="M1546" s="37">
        <v>0</v>
      </c>
      <c r="N1546" s="37">
        <v>5652.78</v>
      </c>
      <c r="O1546" s="27" t="s">
        <v>27</v>
      </c>
      <c r="P1546" s="618"/>
      <c r="Q1546" s="618"/>
      <c r="R1546" s="618"/>
      <c r="S1546" s="618"/>
      <c r="T1546" s="618"/>
      <c r="U1546" s="618"/>
      <c r="V1546" s="618"/>
      <c r="W1546" s="618"/>
      <c r="GA1546" s="68"/>
    </row>
    <row r="1547" spans="2:183" s="67" customFormat="1" ht="74.150000000000006" customHeight="1" x14ac:dyDescent="0.35">
      <c r="B1547" s="25" t="s">
        <v>8</v>
      </c>
      <c r="C1547" s="619" t="s">
        <v>50</v>
      </c>
      <c r="D1547" s="618"/>
      <c r="E1547" s="619" t="s">
        <v>2623</v>
      </c>
      <c r="F1547" s="620" t="s">
        <v>1143</v>
      </c>
      <c r="G1547" s="37">
        <v>63193.45</v>
      </c>
      <c r="H1547" s="37">
        <f>J1547+K1547+L1547+M1547+N1547</f>
        <v>45327.05</v>
      </c>
      <c r="I1547" s="93">
        <f t="shared" si="24"/>
        <v>0.47793800831953542</v>
      </c>
      <c r="J1547" s="37">
        <v>18413.990000000002</v>
      </c>
      <c r="K1547" s="37">
        <v>3249.53</v>
      </c>
      <c r="L1547" s="37">
        <v>0</v>
      </c>
      <c r="M1547" s="37">
        <v>0</v>
      </c>
      <c r="N1547" s="37">
        <v>23663.53</v>
      </c>
      <c r="O1547" s="27" t="s">
        <v>27</v>
      </c>
      <c r="P1547" s="618"/>
      <c r="Q1547" s="618"/>
      <c r="R1547" s="618"/>
      <c r="S1547" s="618"/>
      <c r="T1547" s="618"/>
      <c r="U1547" s="618"/>
      <c r="V1547" s="618"/>
      <c r="W1547" s="618"/>
      <c r="GA1547" s="68"/>
    </row>
    <row r="1548" spans="2:183" s="67" customFormat="1" ht="69" customHeight="1" x14ac:dyDescent="0.35">
      <c r="B1548" s="25" t="s">
        <v>8</v>
      </c>
      <c r="C1548" s="619" t="s">
        <v>50</v>
      </c>
      <c r="D1548" s="618"/>
      <c r="E1548" s="619" t="s">
        <v>2624</v>
      </c>
      <c r="F1548" s="620" t="s">
        <v>1059</v>
      </c>
      <c r="G1548" s="37">
        <v>57377.3</v>
      </c>
      <c r="H1548" s="37">
        <f>J1548+K1548+L1548+M1548+N1548</f>
        <v>57115.9</v>
      </c>
      <c r="I1548" s="93">
        <f t="shared" si="24"/>
        <v>0.5</v>
      </c>
      <c r="J1548" s="37">
        <v>24274.25</v>
      </c>
      <c r="K1548" s="37">
        <v>4283.7</v>
      </c>
      <c r="L1548" s="37">
        <v>0</v>
      </c>
      <c r="M1548" s="37">
        <v>0</v>
      </c>
      <c r="N1548" s="37">
        <v>28557.95</v>
      </c>
      <c r="O1548" s="27" t="s">
        <v>27</v>
      </c>
      <c r="P1548" s="618"/>
      <c r="Q1548" s="618"/>
      <c r="R1548" s="618"/>
      <c r="S1548" s="618"/>
      <c r="T1548" s="618"/>
      <c r="U1548" s="618"/>
      <c r="V1548" s="618"/>
      <c r="W1548" s="618"/>
      <c r="GA1548" s="68"/>
    </row>
    <row r="1549" spans="2:183" s="67" customFormat="1" ht="63.9" customHeight="1" x14ac:dyDescent="0.35">
      <c r="B1549" s="25" t="s">
        <v>8</v>
      </c>
      <c r="C1549" s="619" t="s">
        <v>50</v>
      </c>
      <c r="D1549" s="618"/>
      <c r="E1549" s="619" t="s">
        <v>2625</v>
      </c>
      <c r="F1549" s="620" t="s">
        <v>539</v>
      </c>
      <c r="G1549" s="37">
        <v>47014.3</v>
      </c>
      <c r="H1549" s="37">
        <f>J1549+K1549+L1549+M1549+N1549</f>
        <v>22588.300000000003</v>
      </c>
      <c r="I1549" s="93">
        <f t="shared" si="24"/>
        <v>0.5055338383145257</v>
      </c>
      <c r="J1549" s="37">
        <v>9706.27</v>
      </c>
      <c r="K1549" s="37">
        <v>1712.88</v>
      </c>
      <c r="L1549" s="37">
        <v>0</v>
      </c>
      <c r="M1549" s="37">
        <v>0</v>
      </c>
      <c r="N1549" s="37">
        <v>11169.15</v>
      </c>
      <c r="O1549" s="27" t="s">
        <v>27</v>
      </c>
      <c r="P1549" s="618"/>
      <c r="Q1549" s="618"/>
      <c r="R1549" s="618"/>
      <c r="S1549" s="618"/>
      <c r="T1549" s="618"/>
      <c r="U1549" s="618"/>
      <c r="V1549" s="618"/>
      <c r="W1549" s="618"/>
      <c r="GA1549" s="68"/>
    </row>
    <row r="1550" spans="2:183" s="67" customFormat="1" ht="66" customHeight="1" x14ac:dyDescent="0.35">
      <c r="B1550" s="25" t="s">
        <v>8</v>
      </c>
      <c r="C1550" s="619" t="s">
        <v>50</v>
      </c>
      <c r="D1550" s="618"/>
      <c r="E1550" s="619" t="s">
        <v>2626</v>
      </c>
      <c r="F1550" s="620" t="s">
        <v>1994</v>
      </c>
      <c r="G1550" s="37">
        <v>51953.25</v>
      </c>
      <c r="H1550" s="37">
        <f>J1550+K1550+L1550+M1550+N1550</f>
        <v>51561.15</v>
      </c>
      <c r="I1550" s="93">
        <f t="shared" si="24"/>
        <v>0.49999990302776409</v>
      </c>
      <c r="J1550" s="37">
        <v>21913.48</v>
      </c>
      <c r="K1550" s="37">
        <v>3867.09</v>
      </c>
      <c r="L1550" s="37">
        <v>0</v>
      </c>
      <c r="M1550" s="37">
        <v>0</v>
      </c>
      <c r="N1550" s="37">
        <v>25780.58</v>
      </c>
      <c r="O1550" s="27" t="s">
        <v>27</v>
      </c>
      <c r="P1550" s="618"/>
      <c r="Q1550" s="618"/>
      <c r="R1550" s="618"/>
      <c r="S1550" s="618"/>
      <c r="T1550" s="618"/>
      <c r="U1550" s="618"/>
      <c r="V1550" s="618"/>
      <c r="W1550" s="618"/>
      <c r="GA1550" s="68"/>
    </row>
    <row r="1551" spans="2:183" s="67" customFormat="1" ht="101.15" customHeight="1" x14ac:dyDescent="0.35">
      <c r="B1551" s="25" t="s">
        <v>8</v>
      </c>
      <c r="C1551" s="619" t="s">
        <v>50</v>
      </c>
      <c r="D1551" s="618"/>
      <c r="E1551" s="619" t="s">
        <v>2627</v>
      </c>
      <c r="F1551" s="620" t="s">
        <v>524</v>
      </c>
      <c r="G1551" s="37">
        <v>155934.45000000001</v>
      </c>
      <c r="H1551" s="37">
        <f>J1551+K1551+L1551+M1551+N1551</f>
        <v>152484.15</v>
      </c>
      <c r="I1551" s="93">
        <f t="shared" si="24"/>
        <v>0.57953662724945509</v>
      </c>
      <c r="J1551" s="37">
        <v>75114.62</v>
      </c>
      <c r="K1551" s="37">
        <v>13255.53</v>
      </c>
      <c r="L1551" s="37">
        <v>0</v>
      </c>
      <c r="M1551" s="37">
        <v>0</v>
      </c>
      <c r="N1551" s="37">
        <v>64114</v>
      </c>
      <c r="O1551" s="27" t="s">
        <v>27</v>
      </c>
      <c r="P1551" s="618"/>
      <c r="Q1551" s="618"/>
      <c r="R1551" s="618"/>
      <c r="S1551" s="618"/>
      <c r="T1551" s="618"/>
      <c r="U1551" s="618"/>
      <c r="V1551" s="618"/>
      <c r="W1551" s="618"/>
      <c r="GA1551" s="68"/>
    </row>
    <row r="1552" spans="2:183" s="67" customFormat="1" ht="95.15" customHeight="1" x14ac:dyDescent="0.35">
      <c r="B1552" s="25" t="s">
        <v>8</v>
      </c>
      <c r="C1552" s="619" t="s">
        <v>50</v>
      </c>
      <c r="D1552" s="618"/>
      <c r="E1552" s="619" t="s">
        <v>2628</v>
      </c>
      <c r="F1552" s="620" t="s">
        <v>2049</v>
      </c>
      <c r="G1552" s="37">
        <v>110250.1</v>
      </c>
      <c r="H1552" s="37">
        <f>J1552+K1552+L1552+M1552+N1552</f>
        <v>66428.200000000012</v>
      </c>
      <c r="I1552" s="93">
        <f t="shared" si="24"/>
        <v>0.58964566253488726</v>
      </c>
      <c r="J1552" s="37">
        <v>33293.730000000003</v>
      </c>
      <c r="K1552" s="37">
        <v>5875.37</v>
      </c>
      <c r="L1552" s="37">
        <v>0</v>
      </c>
      <c r="M1552" s="37">
        <v>0</v>
      </c>
      <c r="N1552" s="37">
        <v>27259.1</v>
      </c>
      <c r="O1552" s="27" t="s">
        <v>27</v>
      </c>
      <c r="P1552" s="618"/>
      <c r="Q1552" s="618"/>
      <c r="R1552" s="618"/>
      <c r="S1552" s="618"/>
      <c r="T1552" s="618"/>
      <c r="U1552" s="618"/>
      <c r="V1552" s="618"/>
      <c r="W1552" s="618"/>
      <c r="GA1552" s="68"/>
    </row>
    <row r="1553" spans="2:183" s="67" customFormat="1" ht="69.650000000000006" customHeight="1" x14ac:dyDescent="0.35">
      <c r="B1553" s="25" t="s">
        <v>8</v>
      </c>
      <c r="C1553" s="619" t="s">
        <v>50</v>
      </c>
      <c r="D1553" s="618"/>
      <c r="E1553" s="619" t="s">
        <v>2629</v>
      </c>
      <c r="F1553" s="620" t="s">
        <v>2570</v>
      </c>
      <c r="G1553" s="37">
        <v>56854.5</v>
      </c>
      <c r="H1553" s="37">
        <f>J1553+K1553+L1553+M1553+N1553</f>
        <v>38425.800000000003</v>
      </c>
      <c r="I1553" s="93">
        <f t="shared" si="24"/>
        <v>0.49999999999999989</v>
      </c>
      <c r="J1553" s="37">
        <v>16330.96</v>
      </c>
      <c r="K1553" s="37">
        <v>2881.94</v>
      </c>
      <c r="L1553" s="37">
        <v>0</v>
      </c>
      <c r="M1553" s="37">
        <v>0</v>
      </c>
      <c r="N1553" s="37">
        <v>19212.900000000001</v>
      </c>
      <c r="O1553" s="27" t="s">
        <v>27</v>
      </c>
      <c r="P1553" s="618"/>
      <c r="Q1553" s="618"/>
      <c r="R1553" s="618"/>
      <c r="S1553" s="618"/>
      <c r="T1553" s="618"/>
      <c r="U1553" s="618"/>
      <c r="V1553" s="618"/>
      <c r="W1553" s="618"/>
      <c r="GA1553" s="68"/>
    </row>
    <row r="1554" spans="2:183" s="67" customFormat="1" ht="63" customHeight="1" x14ac:dyDescent="0.35">
      <c r="B1554" s="25" t="s">
        <v>8</v>
      </c>
      <c r="C1554" s="619" t="s">
        <v>50</v>
      </c>
      <c r="D1554" s="618"/>
      <c r="E1554" s="619" t="s">
        <v>2630</v>
      </c>
      <c r="F1554" s="620" t="s">
        <v>1023</v>
      </c>
      <c r="G1554" s="37">
        <v>51142.8</v>
      </c>
      <c r="H1554" s="37">
        <f>J1554+K1554+L1554+M1554+N1554</f>
        <v>51142.8</v>
      </c>
      <c r="I1554" s="93">
        <f t="shared" si="24"/>
        <v>0.61966493817311519</v>
      </c>
      <c r="J1554" s="37">
        <v>26937.69</v>
      </c>
      <c r="K1554" s="37">
        <v>4753.71</v>
      </c>
      <c r="L1554" s="37">
        <v>0</v>
      </c>
      <c r="M1554" s="37">
        <v>0</v>
      </c>
      <c r="N1554" s="37">
        <v>19451.400000000001</v>
      </c>
      <c r="O1554" s="27" t="s">
        <v>27</v>
      </c>
      <c r="P1554" s="618"/>
      <c r="Q1554" s="618"/>
      <c r="R1554" s="618"/>
      <c r="S1554" s="618"/>
      <c r="T1554" s="618"/>
      <c r="U1554" s="618"/>
      <c r="V1554" s="618"/>
      <c r="W1554" s="618"/>
      <c r="GA1554" s="68"/>
    </row>
    <row r="1555" spans="2:183" s="67" customFormat="1" ht="50.15" customHeight="1" x14ac:dyDescent="0.35">
      <c r="B1555" s="25" t="s">
        <v>8</v>
      </c>
      <c r="C1555" s="619" t="s">
        <v>50</v>
      </c>
      <c r="D1555" s="618"/>
      <c r="E1555" s="619" t="s">
        <v>2631</v>
      </c>
      <c r="F1555" s="620" t="s">
        <v>1802</v>
      </c>
      <c r="G1555" s="37">
        <v>12612.55</v>
      </c>
      <c r="H1555" s="37">
        <f>J1555+K1555+L1555+M1555+N1555</f>
        <v>12612.55</v>
      </c>
      <c r="I1555" s="93">
        <f t="shared" si="24"/>
        <v>0.49999960356946055</v>
      </c>
      <c r="J1555" s="37">
        <v>5360.32</v>
      </c>
      <c r="K1555" s="37">
        <v>945.95</v>
      </c>
      <c r="L1555" s="37">
        <v>0</v>
      </c>
      <c r="M1555" s="37">
        <v>0</v>
      </c>
      <c r="N1555" s="37">
        <v>6306.28</v>
      </c>
      <c r="O1555" s="27" t="s">
        <v>27</v>
      </c>
      <c r="P1555" s="618"/>
      <c r="Q1555" s="618"/>
      <c r="R1555" s="618"/>
      <c r="S1555" s="618"/>
      <c r="T1555" s="618"/>
      <c r="U1555" s="618"/>
      <c r="V1555" s="618"/>
      <c r="W1555" s="618"/>
      <c r="GA1555" s="68"/>
    </row>
    <row r="1556" spans="2:183" s="67" customFormat="1" ht="73.5" customHeight="1" x14ac:dyDescent="0.35">
      <c r="B1556" s="25" t="s">
        <v>8</v>
      </c>
      <c r="C1556" s="619" t="s">
        <v>50</v>
      </c>
      <c r="D1556" s="618"/>
      <c r="E1556" s="619" t="s">
        <v>2632</v>
      </c>
      <c r="F1556" s="620" t="s">
        <v>548</v>
      </c>
      <c r="G1556" s="37">
        <v>57311.95</v>
      </c>
      <c r="H1556" s="37">
        <f>J1556+K1556+L1556+M1556+N1556</f>
        <v>57311.95</v>
      </c>
      <c r="I1556" s="93">
        <f t="shared" si="24"/>
        <v>0.49999991275815958</v>
      </c>
      <c r="J1556" s="37">
        <v>24357.57</v>
      </c>
      <c r="K1556" s="37">
        <v>4298.3999999999996</v>
      </c>
      <c r="L1556" s="37">
        <v>0</v>
      </c>
      <c r="M1556" s="37">
        <v>0</v>
      </c>
      <c r="N1556" s="37">
        <v>28655.98</v>
      </c>
      <c r="O1556" s="27" t="s">
        <v>27</v>
      </c>
      <c r="P1556" s="618"/>
      <c r="Q1556" s="618"/>
      <c r="R1556" s="618"/>
      <c r="S1556" s="618"/>
      <c r="T1556" s="618"/>
      <c r="U1556" s="618"/>
      <c r="V1556" s="618"/>
      <c r="W1556" s="618"/>
      <c r="GA1556" s="68"/>
    </row>
    <row r="1557" spans="2:183" s="67" customFormat="1" ht="69.900000000000006" customHeight="1" x14ac:dyDescent="0.35">
      <c r="B1557" s="25" t="s">
        <v>8</v>
      </c>
      <c r="C1557" s="619" t="s">
        <v>50</v>
      </c>
      <c r="D1557" s="618"/>
      <c r="E1557" s="619" t="s">
        <v>2633</v>
      </c>
      <c r="F1557" s="620" t="s">
        <v>443</v>
      </c>
      <c r="G1557" s="37">
        <v>132529.79999999999</v>
      </c>
      <c r="H1557" s="37">
        <f>J1557+K1557+L1557+M1557+N1557</f>
        <v>132529.79999999999</v>
      </c>
      <c r="I1557" s="93">
        <f t="shared" si="24"/>
        <v>0.50000000000000011</v>
      </c>
      <c r="J1557" s="37">
        <v>56325.16</v>
      </c>
      <c r="K1557" s="37">
        <v>9939.74</v>
      </c>
      <c r="L1557" s="37">
        <v>0</v>
      </c>
      <c r="M1557" s="37">
        <v>0</v>
      </c>
      <c r="N1557" s="37">
        <v>66264.899999999994</v>
      </c>
      <c r="O1557" s="27" t="s">
        <v>27</v>
      </c>
      <c r="P1557" s="618"/>
      <c r="Q1557" s="618"/>
      <c r="R1557" s="618"/>
      <c r="S1557" s="618"/>
      <c r="T1557" s="618"/>
      <c r="U1557" s="618"/>
      <c r="V1557" s="618"/>
      <c r="W1557" s="618"/>
      <c r="GA1557" s="68"/>
    </row>
    <row r="1558" spans="2:183" s="67" customFormat="1" ht="68.150000000000006" customHeight="1" x14ac:dyDescent="0.35">
      <c r="B1558" s="25" t="s">
        <v>8</v>
      </c>
      <c r="C1558" s="619" t="s">
        <v>50</v>
      </c>
      <c r="D1558" s="618"/>
      <c r="E1558" s="619" t="s">
        <v>2634</v>
      </c>
      <c r="F1558" s="620" t="s">
        <v>399</v>
      </c>
      <c r="G1558" s="37">
        <v>75711.399999999994</v>
      </c>
      <c r="H1558" s="37">
        <f>J1558+K1558+L1558+M1558+N1558</f>
        <v>39340.699999999997</v>
      </c>
      <c r="I1558" s="93">
        <f t="shared" si="24"/>
        <v>0.49999949162063712</v>
      </c>
      <c r="J1558" s="37">
        <v>16719.78</v>
      </c>
      <c r="K1558" s="37">
        <v>2950.55</v>
      </c>
      <c r="L1558" s="37">
        <v>0</v>
      </c>
      <c r="M1558" s="37">
        <v>0</v>
      </c>
      <c r="N1558" s="37">
        <v>19670.37</v>
      </c>
      <c r="O1558" s="27" t="s">
        <v>27</v>
      </c>
      <c r="P1558" s="618"/>
      <c r="Q1558" s="618"/>
      <c r="R1558" s="618"/>
      <c r="S1558" s="618"/>
      <c r="T1558" s="618"/>
      <c r="U1558" s="618"/>
      <c r="V1558" s="618"/>
      <c r="W1558" s="618"/>
      <c r="GA1558" s="68"/>
    </row>
    <row r="1559" spans="2:183" s="67" customFormat="1" ht="50.15" customHeight="1" x14ac:dyDescent="0.35">
      <c r="B1559" s="25" t="s">
        <v>8</v>
      </c>
      <c r="C1559" s="619" t="s">
        <v>50</v>
      </c>
      <c r="D1559" s="618"/>
      <c r="E1559" s="619" t="s">
        <v>2635</v>
      </c>
      <c r="F1559" s="620" t="s">
        <v>537</v>
      </c>
      <c r="G1559" s="37">
        <v>18363.349999999999</v>
      </c>
      <c r="H1559" s="37">
        <f>J1559+K1559+L1559+M1559+N1559</f>
        <v>18363.349999999999</v>
      </c>
      <c r="I1559" s="93">
        <f t="shared" si="24"/>
        <v>0.5000002722814737</v>
      </c>
      <c r="J1559" s="37">
        <v>7804.42</v>
      </c>
      <c r="K1559" s="37">
        <v>1377.26</v>
      </c>
      <c r="L1559" s="37">
        <v>0</v>
      </c>
      <c r="M1559" s="37">
        <v>0</v>
      </c>
      <c r="N1559" s="37">
        <v>9181.67</v>
      </c>
      <c r="O1559" s="27" t="s">
        <v>27</v>
      </c>
      <c r="P1559" s="618"/>
      <c r="Q1559" s="618"/>
      <c r="R1559" s="618"/>
      <c r="S1559" s="618"/>
      <c r="T1559" s="618"/>
      <c r="U1559" s="618"/>
      <c r="V1559" s="618"/>
      <c r="W1559" s="618"/>
      <c r="GA1559" s="68"/>
    </row>
    <row r="1560" spans="2:183" s="67" customFormat="1" ht="120" customHeight="1" x14ac:dyDescent="0.35">
      <c r="B1560" s="25" t="s">
        <v>8</v>
      </c>
      <c r="C1560" s="619" t="s">
        <v>2509</v>
      </c>
      <c r="D1560" s="618"/>
      <c r="E1560" s="619" t="s">
        <v>2636</v>
      </c>
      <c r="F1560" s="620" t="s">
        <v>2637</v>
      </c>
      <c r="G1560" s="37">
        <v>141870.67000000001</v>
      </c>
      <c r="H1560" s="37">
        <f>J1560+K1560+L1560+M1560+N1560</f>
        <v>130594.08</v>
      </c>
      <c r="I1560" s="93">
        <f t="shared" si="24"/>
        <v>0.75</v>
      </c>
      <c r="J1560" s="37">
        <v>97945.56</v>
      </c>
      <c r="K1560" s="37">
        <v>0</v>
      </c>
      <c r="L1560" s="37">
        <v>0</v>
      </c>
      <c r="M1560" s="37">
        <v>0</v>
      </c>
      <c r="N1560" s="37">
        <v>32648.52</v>
      </c>
      <c r="O1560" s="27" t="s">
        <v>27</v>
      </c>
      <c r="P1560" s="618"/>
      <c r="Q1560" s="618"/>
      <c r="R1560" s="618"/>
      <c r="S1560" s="618"/>
      <c r="T1560" s="618"/>
      <c r="U1560" s="618"/>
      <c r="V1560" s="618"/>
      <c r="W1560" s="618"/>
      <c r="GA1560" s="68"/>
    </row>
    <row r="1561" spans="2:183" s="67" customFormat="1" ht="83.4" customHeight="1" x14ac:dyDescent="0.35">
      <c r="B1561" s="25" t="s">
        <v>8</v>
      </c>
      <c r="C1561" s="619" t="s">
        <v>2509</v>
      </c>
      <c r="D1561" s="618"/>
      <c r="E1561" s="619" t="s">
        <v>2638</v>
      </c>
      <c r="F1561" s="620" t="s">
        <v>75</v>
      </c>
      <c r="G1561" s="37">
        <v>91680.34</v>
      </c>
      <c r="H1561" s="37">
        <f>J1561+K1561+L1561+M1561+N1561</f>
        <v>88876.34</v>
      </c>
      <c r="I1561" s="93">
        <f t="shared" si="24"/>
        <v>0.64999998874841158</v>
      </c>
      <c r="J1561" s="37">
        <v>49104.17</v>
      </c>
      <c r="K1561" s="37">
        <v>8665.4500000000007</v>
      </c>
      <c r="L1561" s="37">
        <v>0</v>
      </c>
      <c r="M1561" s="37">
        <v>0</v>
      </c>
      <c r="N1561" s="37">
        <v>31106.720000000001</v>
      </c>
      <c r="O1561" s="27" t="s">
        <v>27</v>
      </c>
      <c r="P1561" s="618"/>
      <c r="Q1561" s="618"/>
      <c r="R1561" s="618"/>
      <c r="S1561" s="618"/>
      <c r="T1561" s="618"/>
      <c r="U1561" s="618"/>
      <c r="V1561" s="618"/>
      <c r="W1561" s="618"/>
      <c r="GA1561" s="68"/>
    </row>
    <row r="1562" spans="2:183" s="67" customFormat="1" ht="58.5" customHeight="1" x14ac:dyDescent="0.35">
      <c r="B1562" s="25" t="s">
        <v>8</v>
      </c>
      <c r="C1562" s="619" t="s">
        <v>1500</v>
      </c>
      <c r="D1562" s="618"/>
      <c r="E1562" s="619" t="s">
        <v>2639</v>
      </c>
      <c r="F1562" s="620" t="s">
        <v>2359</v>
      </c>
      <c r="G1562" s="37">
        <v>12000</v>
      </c>
      <c r="H1562" s="37">
        <f>J1562+K1562+L1562+M1562+N1562</f>
        <v>12000</v>
      </c>
      <c r="I1562" s="93">
        <f t="shared" si="24"/>
        <v>1</v>
      </c>
      <c r="J1562" s="37">
        <v>10200</v>
      </c>
      <c r="K1562" s="37">
        <v>1800</v>
      </c>
      <c r="L1562" s="37">
        <v>0</v>
      </c>
      <c r="M1562" s="37">
        <v>0</v>
      </c>
      <c r="N1562" s="37">
        <v>0</v>
      </c>
      <c r="O1562" s="27" t="s">
        <v>27</v>
      </c>
      <c r="P1562" s="618"/>
      <c r="Q1562" s="618"/>
      <c r="R1562" s="618"/>
      <c r="S1562" s="618"/>
      <c r="T1562" s="618"/>
      <c r="U1562" s="618"/>
      <c r="V1562" s="618"/>
      <c r="W1562" s="618"/>
      <c r="GA1562" s="68"/>
    </row>
    <row r="1563" spans="2:183" s="67" customFormat="1" ht="50.15" customHeight="1" x14ac:dyDescent="0.35">
      <c r="B1563" s="25" t="s">
        <v>8</v>
      </c>
      <c r="C1563" s="619" t="s">
        <v>50</v>
      </c>
      <c r="D1563" s="618"/>
      <c r="E1563" s="619" t="s">
        <v>2640</v>
      </c>
      <c r="F1563" s="620" t="s">
        <v>377</v>
      </c>
      <c r="G1563" s="37">
        <v>15945</v>
      </c>
      <c r="H1563" s="37">
        <f>J1563+K1563+L1563+M1563+N1563</f>
        <v>0</v>
      </c>
      <c r="I1563" s="93" t="e">
        <f t="shared" si="24"/>
        <v>#DIV/0!</v>
      </c>
      <c r="J1563" s="37"/>
      <c r="K1563" s="37"/>
      <c r="L1563" s="37"/>
      <c r="M1563" s="37"/>
      <c r="N1563" s="37"/>
      <c r="O1563" s="27" t="s">
        <v>27</v>
      </c>
      <c r="P1563" s="618"/>
      <c r="Q1563" s="618"/>
      <c r="R1563" s="618"/>
      <c r="S1563" s="618"/>
      <c r="T1563" s="618"/>
      <c r="U1563" s="618"/>
      <c r="V1563" s="618"/>
      <c r="W1563" s="618"/>
      <c r="GA1563" s="68"/>
    </row>
    <row r="1564" spans="2:183" s="67" customFormat="1" ht="81" customHeight="1" x14ac:dyDescent="0.35">
      <c r="B1564" s="25" t="s">
        <v>8</v>
      </c>
      <c r="C1564" s="619" t="s">
        <v>2641</v>
      </c>
      <c r="D1564" s="618"/>
      <c r="E1564" s="619" t="s">
        <v>2642</v>
      </c>
      <c r="F1564" s="620" t="s">
        <v>2643</v>
      </c>
      <c r="G1564" s="37">
        <v>25893.95</v>
      </c>
      <c r="H1564" s="37">
        <f>J1564+K1564+L1564+M1564+N1564</f>
        <v>25000</v>
      </c>
      <c r="I1564" s="93">
        <f t="shared" si="24"/>
        <v>1</v>
      </c>
      <c r="J1564" s="37">
        <v>21250</v>
      </c>
      <c r="K1564" s="37">
        <v>3750</v>
      </c>
      <c r="L1564" s="37">
        <v>0</v>
      </c>
      <c r="M1564" s="37">
        <v>0</v>
      </c>
      <c r="N1564" s="37">
        <v>0</v>
      </c>
      <c r="O1564" s="27" t="s">
        <v>27</v>
      </c>
      <c r="P1564" s="618"/>
      <c r="Q1564" s="618"/>
      <c r="R1564" s="618"/>
      <c r="S1564" s="618"/>
      <c r="T1564" s="618"/>
      <c r="U1564" s="618"/>
      <c r="V1564" s="618"/>
      <c r="W1564" s="618"/>
      <c r="GA1564" s="68"/>
    </row>
    <row r="1565" spans="2:183" s="67" customFormat="1" ht="83.4" customHeight="1" x14ac:dyDescent="0.35">
      <c r="B1565" s="25" t="s">
        <v>8</v>
      </c>
      <c r="C1565" s="619" t="s">
        <v>50</v>
      </c>
      <c r="D1565" s="618"/>
      <c r="E1565" s="619" t="s">
        <v>2644</v>
      </c>
      <c r="F1565" s="620" t="s">
        <v>945</v>
      </c>
      <c r="G1565" s="37" t="s">
        <v>2979</v>
      </c>
      <c r="H1565" s="37">
        <f>J1565+K1565+L1565+M1565+N1565</f>
        <v>138809</v>
      </c>
      <c r="I1565" s="93">
        <f t="shared" si="24"/>
        <v>0.75</v>
      </c>
      <c r="J1565" s="37">
        <v>88490.74</v>
      </c>
      <c r="K1565" s="37">
        <v>15616.01</v>
      </c>
      <c r="L1565" s="37">
        <v>0</v>
      </c>
      <c r="M1565" s="37">
        <v>0</v>
      </c>
      <c r="N1565" s="37">
        <v>34702.25</v>
      </c>
      <c r="O1565" s="27" t="s">
        <v>27</v>
      </c>
      <c r="P1565" s="618"/>
      <c r="Q1565" s="618"/>
      <c r="R1565" s="618"/>
      <c r="S1565" s="618"/>
      <c r="T1565" s="618"/>
      <c r="U1565" s="618"/>
      <c r="V1565" s="618"/>
      <c r="W1565" s="618"/>
      <c r="GA1565" s="68"/>
    </row>
    <row r="1566" spans="2:183" s="67" customFormat="1" ht="66.900000000000006" customHeight="1" x14ac:dyDescent="0.35">
      <c r="B1566" s="25" t="s">
        <v>8</v>
      </c>
      <c r="C1566" s="619" t="s">
        <v>50</v>
      </c>
      <c r="D1566" s="618"/>
      <c r="E1566" s="619" t="s">
        <v>2645</v>
      </c>
      <c r="F1566" s="620" t="s">
        <v>2646</v>
      </c>
      <c r="G1566" s="37">
        <v>875783.87</v>
      </c>
      <c r="H1566" s="37">
        <f>J1566+K1566+L1566+M1566+N1566</f>
        <v>752065.40999999992</v>
      </c>
      <c r="I1566" s="93">
        <f t="shared" si="24"/>
        <v>0.73349744937744177</v>
      </c>
      <c r="J1566" s="37">
        <v>468892.35</v>
      </c>
      <c r="K1566" s="37">
        <v>82745.710000000006</v>
      </c>
      <c r="L1566" s="37">
        <v>0</v>
      </c>
      <c r="M1566" s="37">
        <v>0</v>
      </c>
      <c r="N1566" s="37">
        <v>200427.35</v>
      </c>
      <c r="O1566" s="27" t="s">
        <v>27</v>
      </c>
      <c r="P1566" s="618"/>
      <c r="Q1566" s="618"/>
      <c r="R1566" s="618"/>
      <c r="S1566" s="618"/>
      <c r="T1566" s="618"/>
      <c r="U1566" s="618"/>
      <c r="V1566" s="618"/>
      <c r="W1566" s="618"/>
      <c r="GA1566" s="68"/>
    </row>
    <row r="1567" spans="2:183" s="67" customFormat="1" ht="72.900000000000006" customHeight="1" x14ac:dyDescent="0.35">
      <c r="B1567" s="25" t="s">
        <v>8</v>
      </c>
      <c r="C1567" s="619" t="s">
        <v>50</v>
      </c>
      <c r="D1567" s="618"/>
      <c r="E1567" s="619" t="s">
        <v>2647</v>
      </c>
      <c r="F1567" s="620" t="s">
        <v>363</v>
      </c>
      <c r="G1567" s="37">
        <v>173032.75</v>
      </c>
      <c r="H1567" s="37">
        <f>J1567+K1567+L1567+M1567+N1567</f>
        <v>115161</v>
      </c>
      <c r="I1567" s="93">
        <f t="shared" si="24"/>
        <v>0.66674655482324741</v>
      </c>
      <c r="J1567" s="37">
        <v>65265.72</v>
      </c>
      <c r="K1567" s="37">
        <v>11517.48</v>
      </c>
      <c r="L1567" s="37">
        <v>0</v>
      </c>
      <c r="M1567" s="37">
        <v>0</v>
      </c>
      <c r="N1567" s="37">
        <v>38377.800000000003</v>
      </c>
      <c r="O1567" s="27" t="s">
        <v>27</v>
      </c>
      <c r="P1567" s="618"/>
      <c r="Q1567" s="618"/>
      <c r="R1567" s="618"/>
      <c r="S1567" s="618"/>
      <c r="T1567" s="618"/>
      <c r="U1567" s="618"/>
      <c r="V1567" s="618"/>
      <c r="W1567" s="618"/>
      <c r="GA1567" s="68"/>
    </row>
    <row r="1568" spans="2:183" s="67" customFormat="1" ht="75.650000000000006" customHeight="1" x14ac:dyDescent="0.35">
      <c r="B1568" s="25" t="s">
        <v>8</v>
      </c>
      <c r="C1568" s="619" t="s">
        <v>2509</v>
      </c>
      <c r="D1568" s="618"/>
      <c r="E1568" s="619" t="s">
        <v>2648</v>
      </c>
      <c r="F1568" s="620" t="s">
        <v>2649</v>
      </c>
      <c r="G1568" s="37">
        <v>102125.8</v>
      </c>
      <c r="H1568" s="37">
        <f>J1568+K1568+L1568+M1568+N1568</f>
        <v>102125.8</v>
      </c>
      <c r="I1568" s="93">
        <f t="shared" si="24"/>
        <v>0.6</v>
      </c>
      <c r="J1568" s="37">
        <v>61275.48</v>
      </c>
      <c r="K1568" s="37">
        <v>0</v>
      </c>
      <c r="L1568" s="37">
        <v>0</v>
      </c>
      <c r="M1568" s="37">
        <v>0</v>
      </c>
      <c r="N1568" s="37">
        <v>40850.32</v>
      </c>
      <c r="O1568" s="27" t="s">
        <v>27</v>
      </c>
      <c r="P1568" s="618"/>
      <c r="Q1568" s="618"/>
      <c r="R1568" s="618"/>
      <c r="S1568" s="618"/>
      <c r="T1568" s="618"/>
      <c r="U1568" s="618"/>
      <c r="V1568" s="618"/>
      <c r="W1568" s="618"/>
      <c r="GA1568" s="68"/>
    </row>
    <row r="1569" spans="2:183" s="67" customFormat="1" ht="87.9" customHeight="1" x14ac:dyDescent="0.35">
      <c r="B1569" s="25" t="s">
        <v>8</v>
      </c>
      <c r="C1569" s="619" t="s">
        <v>1442</v>
      </c>
      <c r="D1569" s="618"/>
      <c r="E1569" s="619" t="s">
        <v>2650</v>
      </c>
      <c r="F1569" s="620" t="s">
        <v>2238</v>
      </c>
      <c r="G1569" s="37">
        <v>81034</v>
      </c>
      <c r="H1569" s="37">
        <f>J1569+K1569+L1569+M1569+N1569</f>
        <v>80119.100000000006</v>
      </c>
      <c r="I1569" s="93">
        <f t="shared" si="24"/>
        <v>0.5</v>
      </c>
      <c r="J1569" s="37">
        <v>34050.61</v>
      </c>
      <c r="K1569" s="37">
        <v>0</v>
      </c>
      <c r="L1569" s="37">
        <v>6008.94</v>
      </c>
      <c r="M1569" s="37">
        <v>0</v>
      </c>
      <c r="N1569" s="37">
        <v>40059.550000000003</v>
      </c>
      <c r="O1569" s="27" t="s">
        <v>27</v>
      </c>
      <c r="P1569" s="618"/>
      <c r="Q1569" s="618"/>
      <c r="R1569" s="618"/>
      <c r="S1569" s="618"/>
      <c r="T1569" s="618"/>
      <c r="U1569" s="618"/>
      <c r="V1569" s="618"/>
      <c r="W1569" s="618"/>
      <c r="GA1569" s="68"/>
    </row>
    <row r="1570" spans="2:183" s="67" customFormat="1" ht="101.4" customHeight="1" x14ac:dyDescent="0.35">
      <c r="B1570" s="25" t="s">
        <v>8</v>
      </c>
      <c r="C1570" s="619" t="s">
        <v>1442</v>
      </c>
      <c r="D1570" s="618"/>
      <c r="E1570" s="619" t="s">
        <v>2651</v>
      </c>
      <c r="F1570" s="620" t="s">
        <v>416</v>
      </c>
      <c r="G1570" s="37">
        <v>46299</v>
      </c>
      <c r="H1570" s="37">
        <f>J1570+K1570+L1570+M1570+N1570</f>
        <v>46299</v>
      </c>
      <c r="I1570" s="93">
        <f t="shared" si="24"/>
        <v>0.65</v>
      </c>
      <c r="J1570" s="37">
        <v>30094.35</v>
      </c>
      <c r="K1570" s="37">
        <v>0</v>
      </c>
      <c r="L1570" s="37">
        <v>0</v>
      </c>
      <c r="M1570" s="37">
        <v>0</v>
      </c>
      <c r="N1570" s="37">
        <v>16204.65</v>
      </c>
      <c r="O1570" s="27" t="s">
        <v>27</v>
      </c>
      <c r="P1570" s="618"/>
      <c r="Q1570" s="618"/>
      <c r="R1570" s="618"/>
      <c r="S1570" s="618"/>
      <c r="T1570" s="618"/>
      <c r="U1570" s="618"/>
      <c r="V1570" s="618"/>
      <c r="W1570" s="618"/>
      <c r="GA1570" s="68"/>
    </row>
    <row r="1571" spans="2:183" s="67" customFormat="1" ht="114.65" customHeight="1" x14ac:dyDescent="0.35">
      <c r="B1571" s="25" t="s">
        <v>8</v>
      </c>
      <c r="C1571" s="619" t="s">
        <v>1442</v>
      </c>
      <c r="D1571" s="618"/>
      <c r="E1571" s="619" t="s">
        <v>2652</v>
      </c>
      <c r="F1571" s="620" t="s">
        <v>1792</v>
      </c>
      <c r="G1571" s="37">
        <v>9998.5499999999993</v>
      </c>
      <c r="H1571" s="37">
        <f>J1571+K1571+L1571+M1571+N1571</f>
        <v>9998.5499999999993</v>
      </c>
      <c r="I1571" s="93">
        <f t="shared" si="24"/>
        <v>0.49999949992748954</v>
      </c>
      <c r="J1571" s="37">
        <v>4999.2700000000004</v>
      </c>
      <c r="K1571" s="37">
        <v>0</v>
      </c>
      <c r="L1571" s="37">
        <v>0</v>
      </c>
      <c r="M1571" s="37">
        <v>0</v>
      </c>
      <c r="N1571" s="37">
        <v>4999.28</v>
      </c>
      <c r="O1571" s="27" t="s">
        <v>27</v>
      </c>
      <c r="P1571" s="618"/>
      <c r="Q1571" s="618"/>
      <c r="R1571" s="618"/>
      <c r="S1571" s="618"/>
      <c r="T1571" s="618"/>
      <c r="U1571" s="618"/>
      <c r="V1571" s="618"/>
      <c r="W1571" s="618"/>
      <c r="GA1571" s="68"/>
    </row>
    <row r="1572" spans="2:183" s="67" customFormat="1" ht="102" customHeight="1" x14ac:dyDescent="0.35">
      <c r="B1572" s="25" t="s">
        <v>8</v>
      </c>
      <c r="C1572" s="619" t="s">
        <v>1442</v>
      </c>
      <c r="D1572" s="618"/>
      <c r="E1572" s="619" t="s">
        <v>2653</v>
      </c>
      <c r="F1572" s="620" t="s">
        <v>1193</v>
      </c>
      <c r="G1572" s="37">
        <v>49208.55</v>
      </c>
      <c r="H1572" s="37">
        <f>J1572+K1572+L1572+M1572+N1572</f>
        <v>49208.45</v>
      </c>
      <c r="I1572" s="93">
        <f t="shared" si="24"/>
        <v>0.49999888230578282</v>
      </c>
      <c r="J1572" s="37">
        <v>20913.62</v>
      </c>
      <c r="K1572" s="37">
        <v>0</v>
      </c>
      <c r="L1572" s="37">
        <v>3690.55</v>
      </c>
      <c r="M1572" s="37">
        <v>0</v>
      </c>
      <c r="N1572" s="37">
        <v>24604.28</v>
      </c>
      <c r="O1572" s="27" t="s">
        <v>27</v>
      </c>
      <c r="P1572" s="618"/>
      <c r="Q1572" s="618"/>
      <c r="R1572" s="618"/>
      <c r="S1572" s="618"/>
      <c r="T1572" s="618"/>
      <c r="U1572" s="618"/>
      <c r="V1572" s="618"/>
      <c r="W1572" s="618"/>
      <c r="GA1572" s="68"/>
    </row>
    <row r="1573" spans="2:183" s="67" customFormat="1" ht="93.65" customHeight="1" x14ac:dyDescent="0.35">
      <c r="B1573" s="25" t="s">
        <v>8</v>
      </c>
      <c r="C1573" s="619" t="s">
        <v>50</v>
      </c>
      <c r="D1573" s="618"/>
      <c r="E1573" s="619" t="s">
        <v>2654</v>
      </c>
      <c r="F1573" s="618" t="s">
        <v>2032</v>
      </c>
      <c r="G1573" s="434">
        <v>1290928.42</v>
      </c>
      <c r="H1573" s="37">
        <f>J1573+K1573+L1573+M1573+N1573</f>
        <v>1265965.1200000001</v>
      </c>
      <c r="I1573" s="93">
        <f t="shared" si="24"/>
        <v>0.74999999999999989</v>
      </c>
      <c r="J1573" s="625">
        <v>807052.76</v>
      </c>
      <c r="K1573" s="625">
        <v>142421.07999999999</v>
      </c>
      <c r="L1573" s="37">
        <v>0</v>
      </c>
      <c r="M1573" s="625">
        <v>0</v>
      </c>
      <c r="N1573" s="625">
        <v>316491.28000000003</v>
      </c>
      <c r="O1573" s="27" t="s">
        <v>27</v>
      </c>
      <c r="P1573" s="618"/>
      <c r="Q1573" s="618"/>
      <c r="R1573" s="618"/>
      <c r="S1573" s="618"/>
      <c r="T1573" s="618"/>
      <c r="U1573" s="618"/>
      <c r="V1573" s="618"/>
      <c r="W1573" s="618"/>
      <c r="GA1573" s="68"/>
    </row>
    <row r="1574" spans="2:183" s="67" customFormat="1" ht="92.15" customHeight="1" x14ac:dyDescent="0.35">
      <c r="B1574" s="25" t="s">
        <v>8</v>
      </c>
      <c r="C1574" s="619" t="s">
        <v>2655</v>
      </c>
      <c r="D1574" s="618"/>
      <c r="E1574" s="619" t="s">
        <v>2656</v>
      </c>
      <c r="F1574" s="618" t="s">
        <v>2657</v>
      </c>
      <c r="G1574" s="15">
        <v>2919950</v>
      </c>
      <c r="H1574" s="37">
        <f>J1574+K1574+L1574+M1574+N1574</f>
        <v>2919950</v>
      </c>
      <c r="I1574" s="93">
        <f t="shared" si="24"/>
        <v>1</v>
      </c>
      <c r="J1574" s="33">
        <v>2861551</v>
      </c>
      <c r="K1574" s="15">
        <v>0</v>
      </c>
      <c r="L1574" s="37">
        <v>0</v>
      </c>
      <c r="M1574" s="34">
        <v>58399</v>
      </c>
      <c r="N1574" s="15">
        <v>0</v>
      </c>
      <c r="O1574" s="27" t="s">
        <v>27</v>
      </c>
      <c r="P1574" s="618"/>
      <c r="Q1574" s="618"/>
      <c r="R1574" s="618"/>
      <c r="S1574" s="618"/>
      <c r="T1574" s="618"/>
      <c r="U1574" s="618"/>
      <c r="V1574" s="618"/>
      <c r="W1574" s="618"/>
      <c r="GA1574" s="68"/>
    </row>
    <row r="1575" spans="2:183" s="67" customFormat="1" ht="50.15" customHeight="1" x14ac:dyDescent="0.35">
      <c r="B1575" s="25" t="s">
        <v>8</v>
      </c>
      <c r="C1575" s="619" t="s">
        <v>50</v>
      </c>
      <c r="D1575" s="618"/>
      <c r="E1575" s="619" t="s">
        <v>2658</v>
      </c>
      <c r="F1575" s="618" t="s">
        <v>2659</v>
      </c>
      <c r="G1575" s="15">
        <v>90449.7</v>
      </c>
      <c r="H1575" s="37">
        <f>J1575+K1575+L1575+M1575+N1575</f>
        <v>39459.699999999997</v>
      </c>
      <c r="I1575" s="93">
        <f t="shared" si="24"/>
        <v>0.84999987328844362</v>
      </c>
      <c r="J1575" s="31">
        <v>28509.62</v>
      </c>
      <c r="K1575" s="31">
        <v>5031.12</v>
      </c>
      <c r="L1575" s="37">
        <v>0</v>
      </c>
      <c r="M1575" s="31">
        <v>0</v>
      </c>
      <c r="N1575" s="31">
        <v>5918.96</v>
      </c>
      <c r="O1575" s="27" t="s">
        <v>27</v>
      </c>
      <c r="P1575" s="618"/>
      <c r="Q1575" s="618"/>
      <c r="R1575" s="618"/>
      <c r="S1575" s="618"/>
      <c r="T1575" s="618"/>
      <c r="U1575" s="618"/>
      <c r="V1575" s="618"/>
      <c r="W1575" s="618"/>
      <c r="GA1575" s="68"/>
    </row>
    <row r="1576" spans="2:183" s="67" customFormat="1" ht="50.15" customHeight="1" x14ac:dyDescent="0.35">
      <c r="B1576" s="25" t="s">
        <v>8</v>
      </c>
      <c r="C1576" s="619" t="s">
        <v>50</v>
      </c>
      <c r="D1576" s="618"/>
      <c r="E1576" s="619" t="s">
        <v>2660</v>
      </c>
      <c r="F1576" s="618" t="s">
        <v>2661</v>
      </c>
      <c r="G1576" s="15">
        <v>40916</v>
      </c>
      <c r="H1576" s="37">
        <f>J1576+K1576+L1576+M1576+N1576</f>
        <v>40907</v>
      </c>
      <c r="I1576" s="93">
        <f t="shared" si="24"/>
        <v>0.85</v>
      </c>
      <c r="J1576" s="31">
        <v>29555.3</v>
      </c>
      <c r="K1576" s="31">
        <v>5215.6499999999996</v>
      </c>
      <c r="L1576" s="37">
        <v>0</v>
      </c>
      <c r="M1576" s="31">
        <v>0</v>
      </c>
      <c r="N1576" s="31">
        <v>6136.05</v>
      </c>
      <c r="O1576" s="27" t="s">
        <v>27</v>
      </c>
      <c r="P1576" s="618"/>
      <c r="Q1576" s="618"/>
      <c r="R1576" s="618"/>
      <c r="S1576" s="618"/>
      <c r="T1576" s="618"/>
      <c r="U1576" s="618"/>
      <c r="V1576" s="618"/>
      <c r="W1576" s="618"/>
      <c r="GA1576" s="68"/>
    </row>
    <row r="1577" spans="2:183" s="67" customFormat="1" ht="50.15" customHeight="1" x14ac:dyDescent="0.35">
      <c r="B1577" s="25" t="s">
        <v>8</v>
      </c>
      <c r="C1577" s="619" t="s">
        <v>50</v>
      </c>
      <c r="D1577" s="618"/>
      <c r="E1577" s="619" t="s">
        <v>2662</v>
      </c>
      <c r="F1577" s="618" t="s">
        <v>2663</v>
      </c>
      <c r="G1577" s="15">
        <v>14818.96</v>
      </c>
      <c r="H1577" s="37">
        <f>J1577+K1577+L1577+M1577+N1577</f>
        <v>14641.65</v>
      </c>
      <c r="I1577" s="93">
        <f t="shared" si="24"/>
        <v>0.7500001707457834</v>
      </c>
      <c r="J1577" s="31">
        <v>9334.0499999999993</v>
      </c>
      <c r="K1577" s="31">
        <v>1647.19</v>
      </c>
      <c r="L1577" s="37">
        <v>0</v>
      </c>
      <c r="M1577" s="31">
        <v>0</v>
      </c>
      <c r="N1577" s="31">
        <v>3660.41</v>
      </c>
      <c r="O1577" s="27" t="s">
        <v>27</v>
      </c>
      <c r="P1577" s="618"/>
      <c r="Q1577" s="618"/>
      <c r="R1577" s="618"/>
      <c r="S1577" s="618"/>
      <c r="T1577" s="618"/>
      <c r="U1577" s="618"/>
      <c r="V1577" s="618"/>
      <c r="W1577" s="618"/>
      <c r="GA1577" s="68"/>
    </row>
    <row r="1578" spans="2:183" s="67" customFormat="1" ht="68.400000000000006" customHeight="1" x14ac:dyDescent="0.35">
      <c r="B1578" s="25" t="s">
        <v>8</v>
      </c>
      <c r="C1578" s="619" t="s">
        <v>2218</v>
      </c>
      <c r="D1578" s="618"/>
      <c r="E1578" s="619" t="s">
        <v>2664</v>
      </c>
      <c r="F1578" s="618" t="s">
        <v>1345</v>
      </c>
      <c r="G1578" s="15">
        <v>53521.65</v>
      </c>
      <c r="H1578" s="37">
        <f>J1578+K1578+L1578+M1578+N1578</f>
        <v>52214.65</v>
      </c>
      <c r="I1578" s="93">
        <f t="shared" si="24"/>
        <v>0.49999990424143415</v>
      </c>
      <c r="J1578" s="31">
        <v>22191.22</v>
      </c>
      <c r="K1578" s="31">
        <v>3916.1</v>
      </c>
      <c r="L1578" s="37">
        <v>0</v>
      </c>
      <c r="M1578" s="31">
        <v>0</v>
      </c>
      <c r="N1578" s="31">
        <v>26107.33</v>
      </c>
      <c r="O1578" s="27" t="s">
        <v>27</v>
      </c>
      <c r="P1578" s="618"/>
      <c r="Q1578" s="618"/>
      <c r="R1578" s="618"/>
      <c r="S1578" s="618"/>
      <c r="T1578" s="618"/>
      <c r="U1578" s="618"/>
      <c r="V1578" s="618"/>
      <c r="W1578" s="618"/>
      <c r="GA1578" s="68"/>
    </row>
    <row r="1579" spans="2:183" s="67" customFormat="1" ht="68.400000000000006" customHeight="1" x14ac:dyDescent="0.35">
      <c r="B1579" s="25" t="s">
        <v>8</v>
      </c>
      <c r="C1579" s="619" t="s">
        <v>2218</v>
      </c>
      <c r="D1579" s="618"/>
      <c r="E1579" s="619" t="s">
        <v>2665</v>
      </c>
      <c r="F1579" s="618" t="s">
        <v>2666</v>
      </c>
      <c r="G1579" s="15">
        <v>79988.399999999994</v>
      </c>
      <c r="H1579" s="37">
        <f>J1579+K1579+L1579+M1579+N1579</f>
        <v>23656.7</v>
      </c>
      <c r="I1579" s="93">
        <f t="shared" si="24"/>
        <v>0.5</v>
      </c>
      <c r="J1579" s="31">
        <v>10054.09</v>
      </c>
      <c r="K1579" s="31">
        <v>1774.26</v>
      </c>
      <c r="L1579" s="37">
        <v>0</v>
      </c>
      <c r="M1579" s="31">
        <v>0</v>
      </c>
      <c r="N1579" s="31">
        <v>11828.35</v>
      </c>
      <c r="O1579" s="27" t="s">
        <v>27</v>
      </c>
      <c r="P1579" s="618"/>
      <c r="Q1579" s="618"/>
      <c r="R1579" s="618"/>
      <c r="S1579" s="618"/>
      <c r="T1579" s="618"/>
      <c r="U1579" s="618"/>
      <c r="V1579" s="618"/>
      <c r="W1579" s="618"/>
      <c r="GA1579" s="68"/>
    </row>
    <row r="1580" spans="2:183" s="67" customFormat="1" ht="65.150000000000006" customHeight="1" x14ac:dyDescent="0.35">
      <c r="B1580" s="25" t="s">
        <v>8</v>
      </c>
      <c r="C1580" s="619" t="s">
        <v>2218</v>
      </c>
      <c r="D1580" s="618"/>
      <c r="E1580" s="619" t="s">
        <v>2667</v>
      </c>
      <c r="F1580" s="618" t="s">
        <v>1143</v>
      </c>
      <c r="G1580" s="15">
        <v>72995.95</v>
      </c>
      <c r="H1580" s="37">
        <f>J1580+K1580+L1580+M1580+N1580</f>
        <v>21238.75</v>
      </c>
      <c r="I1580" s="93">
        <f t="shared" si="24"/>
        <v>0.49999976458124884</v>
      </c>
      <c r="J1580" s="31">
        <v>9026.4599999999991</v>
      </c>
      <c r="K1580" s="31">
        <v>1592.91</v>
      </c>
      <c r="L1580" s="37">
        <v>0</v>
      </c>
      <c r="M1580" s="31">
        <v>0</v>
      </c>
      <c r="N1580" s="31">
        <v>10619.38</v>
      </c>
      <c r="O1580" s="27" t="s">
        <v>27</v>
      </c>
      <c r="P1580" s="618"/>
      <c r="Q1580" s="618"/>
      <c r="R1580" s="618"/>
      <c r="S1580" s="618"/>
      <c r="T1580" s="618"/>
      <c r="U1580" s="618"/>
      <c r="V1580" s="618"/>
      <c r="W1580" s="618"/>
      <c r="GA1580" s="68"/>
    </row>
    <row r="1581" spans="2:183" s="67" customFormat="1" ht="70.5" customHeight="1" x14ac:dyDescent="0.35">
      <c r="B1581" s="25" t="s">
        <v>8</v>
      </c>
      <c r="C1581" s="619" t="s">
        <v>2218</v>
      </c>
      <c r="D1581" s="618"/>
      <c r="E1581" s="619" t="s">
        <v>2668</v>
      </c>
      <c r="F1581" s="618" t="s">
        <v>2669</v>
      </c>
      <c r="G1581" s="15">
        <v>83844.05</v>
      </c>
      <c r="H1581" s="37">
        <f>J1581+K1581+L1581+M1581+N1581</f>
        <v>25486.5</v>
      </c>
      <c r="I1581" s="93">
        <f t="shared" si="24"/>
        <v>0.5</v>
      </c>
      <c r="J1581" s="31">
        <v>10831.76</v>
      </c>
      <c r="K1581" s="31">
        <v>1911.49</v>
      </c>
      <c r="L1581" s="37">
        <v>0</v>
      </c>
      <c r="M1581" s="31">
        <v>0</v>
      </c>
      <c r="N1581" s="31">
        <v>12743.25</v>
      </c>
      <c r="O1581" s="27" t="s">
        <v>27</v>
      </c>
      <c r="P1581" s="618"/>
      <c r="Q1581" s="618"/>
      <c r="R1581" s="618"/>
      <c r="S1581" s="618"/>
      <c r="T1581" s="618"/>
      <c r="U1581" s="618"/>
      <c r="V1581" s="618"/>
      <c r="W1581" s="618"/>
      <c r="GA1581" s="68"/>
    </row>
    <row r="1582" spans="2:183" s="67" customFormat="1" ht="50.15" customHeight="1" x14ac:dyDescent="0.35">
      <c r="B1582" s="25" t="s">
        <v>8</v>
      </c>
      <c r="C1582" s="619" t="s">
        <v>2218</v>
      </c>
      <c r="D1582" s="618"/>
      <c r="E1582" s="619" t="s">
        <v>2670</v>
      </c>
      <c r="F1582" s="618" t="s">
        <v>2551</v>
      </c>
      <c r="G1582" s="15">
        <v>67245.149999999994</v>
      </c>
      <c r="H1582" s="37">
        <f>J1582+K1582+L1582+M1582+N1582</f>
        <v>23460.65</v>
      </c>
      <c r="I1582" s="93">
        <f t="shared" si="24"/>
        <v>0.49999978687717517</v>
      </c>
      <c r="J1582" s="31">
        <v>9970.77</v>
      </c>
      <c r="K1582" s="31">
        <v>1759.55</v>
      </c>
      <c r="L1582" s="37">
        <v>0</v>
      </c>
      <c r="M1582" s="31">
        <v>0</v>
      </c>
      <c r="N1582" s="31">
        <v>11730.33</v>
      </c>
      <c r="O1582" s="27" t="s">
        <v>27</v>
      </c>
      <c r="P1582" s="618"/>
      <c r="Q1582" s="618"/>
      <c r="R1582" s="618"/>
      <c r="S1582" s="618"/>
      <c r="T1582" s="618"/>
      <c r="U1582" s="618"/>
      <c r="V1582" s="618"/>
      <c r="W1582" s="618"/>
      <c r="GA1582" s="68"/>
    </row>
    <row r="1583" spans="2:183" s="67" customFormat="1" ht="74.400000000000006" customHeight="1" x14ac:dyDescent="0.35">
      <c r="B1583" s="25" t="s">
        <v>8</v>
      </c>
      <c r="C1583" s="619" t="s">
        <v>2218</v>
      </c>
      <c r="D1583" s="618"/>
      <c r="E1583" s="619" t="s">
        <v>2671</v>
      </c>
      <c r="F1583" s="620" t="s">
        <v>2672</v>
      </c>
      <c r="G1583" s="15">
        <v>75815</v>
      </c>
      <c r="H1583" s="37">
        <f>J1583+K1583+L1583+M1583+N1583</f>
        <v>61494.39</v>
      </c>
      <c r="I1583" s="93">
        <f t="shared" si="24"/>
        <v>0.55605755256699019</v>
      </c>
      <c r="J1583" s="31">
        <v>29065.25</v>
      </c>
      <c r="K1583" s="31">
        <v>5129.17</v>
      </c>
      <c r="L1583" s="37">
        <v>0</v>
      </c>
      <c r="M1583" s="31">
        <v>0</v>
      </c>
      <c r="N1583" s="31">
        <v>27299.97</v>
      </c>
      <c r="O1583" s="27" t="s">
        <v>27</v>
      </c>
      <c r="P1583" s="618"/>
      <c r="Q1583" s="618"/>
      <c r="R1583" s="618"/>
      <c r="S1583" s="618"/>
      <c r="T1583" s="618"/>
      <c r="U1583" s="618"/>
      <c r="V1583" s="618"/>
      <c r="W1583" s="618"/>
      <c r="GA1583" s="68"/>
    </row>
    <row r="1584" spans="2:183" s="67" customFormat="1" ht="50.15" customHeight="1" x14ac:dyDescent="0.35">
      <c r="B1584" s="25" t="s">
        <v>8</v>
      </c>
      <c r="C1584" s="619" t="s">
        <v>2218</v>
      </c>
      <c r="D1584" s="618"/>
      <c r="E1584" s="619" t="s">
        <v>2673</v>
      </c>
      <c r="F1584" s="618" t="s">
        <v>2674</v>
      </c>
      <c r="G1584" s="15">
        <v>44960.3</v>
      </c>
      <c r="H1584" s="37">
        <f>J1584+K1584+L1584+M1584+N1584</f>
        <v>44634.05</v>
      </c>
      <c r="I1584" s="93">
        <f t="shared" si="24"/>
        <v>0.49999988797790024</v>
      </c>
      <c r="J1584" s="31">
        <v>18969.46</v>
      </c>
      <c r="K1584" s="31">
        <v>3347.56</v>
      </c>
      <c r="L1584" s="37">
        <v>0</v>
      </c>
      <c r="M1584" s="31">
        <v>0</v>
      </c>
      <c r="N1584" s="31">
        <v>22317.03</v>
      </c>
      <c r="O1584" s="27" t="s">
        <v>27</v>
      </c>
      <c r="P1584" s="618"/>
      <c r="Q1584" s="618"/>
      <c r="R1584" s="618"/>
      <c r="S1584" s="618"/>
      <c r="T1584" s="618"/>
      <c r="U1584" s="618"/>
      <c r="V1584" s="618"/>
      <c r="W1584" s="618"/>
      <c r="GA1584" s="68"/>
    </row>
    <row r="1585" spans="2:183" s="67" customFormat="1" ht="66" customHeight="1" x14ac:dyDescent="0.35">
      <c r="B1585" s="25" t="s">
        <v>8</v>
      </c>
      <c r="C1585" s="619" t="s">
        <v>2218</v>
      </c>
      <c r="D1585" s="618"/>
      <c r="E1585" s="619" t="s">
        <v>2675</v>
      </c>
      <c r="F1585" s="618" t="s">
        <v>2674</v>
      </c>
      <c r="G1585" s="15">
        <v>38817.9</v>
      </c>
      <c r="H1585" s="37">
        <f>J1585+K1585+L1585+M1585+N1585</f>
        <v>37053.449999999997</v>
      </c>
      <c r="I1585" s="93">
        <f t="shared" si="24"/>
        <v>0.49999986505979882</v>
      </c>
      <c r="J1585" s="31">
        <v>15747.71</v>
      </c>
      <c r="K1585" s="31">
        <v>2779.01</v>
      </c>
      <c r="L1585" s="37">
        <v>0</v>
      </c>
      <c r="M1585" s="31">
        <v>0</v>
      </c>
      <c r="N1585" s="31">
        <v>18526.73</v>
      </c>
      <c r="O1585" s="27" t="s">
        <v>27</v>
      </c>
      <c r="P1585" s="618"/>
      <c r="Q1585" s="618"/>
      <c r="R1585" s="618"/>
      <c r="S1585" s="618"/>
      <c r="T1585" s="618"/>
      <c r="U1585" s="618"/>
      <c r="V1585" s="618"/>
      <c r="W1585" s="618"/>
      <c r="GA1585" s="68"/>
    </row>
    <row r="1586" spans="2:183" s="67" customFormat="1" ht="50.15" customHeight="1" x14ac:dyDescent="0.35">
      <c r="B1586" s="25" t="s">
        <v>8</v>
      </c>
      <c r="C1586" s="619" t="s">
        <v>2218</v>
      </c>
      <c r="D1586" s="618"/>
      <c r="E1586" s="619" t="s">
        <v>2676</v>
      </c>
      <c r="F1586" s="618" t="s">
        <v>2677</v>
      </c>
      <c r="G1586" s="15">
        <v>335504.49</v>
      </c>
      <c r="H1586" s="37">
        <f>J1586+K1586+L1586+M1586+N1586</f>
        <v>335134</v>
      </c>
      <c r="I1586" s="93">
        <f t="shared" si="24"/>
        <v>0.75</v>
      </c>
      <c r="J1586" s="31">
        <v>213647.92</v>
      </c>
      <c r="K1586" s="31">
        <v>37702.58</v>
      </c>
      <c r="L1586" s="37">
        <v>0</v>
      </c>
      <c r="M1586" s="31">
        <v>0</v>
      </c>
      <c r="N1586" s="31">
        <v>83783.5</v>
      </c>
      <c r="O1586" s="27" t="s">
        <v>27</v>
      </c>
      <c r="P1586" s="618"/>
      <c r="Q1586" s="618"/>
      <c r="R1586" s="618"/>
      <c r="S1586" s="618"/>
      <c r="T1586" s="618"/>
      <c r="U1586" s="618"/>
      <c r="V1586" s="618"/>
      <c r="W1586" s="618"/>
      <c r="GA1586" s="68"/>
    </row>
    <row r="1587" spans="2:183" s="67" customFormat="1" ht="63.9" customHeight="1" x14ac:dyDescent="0.35">
      <c r="B1587" s="25" t="s">
        <v>8</v>
      </c>
      <c r="C1587" s="619" t="s">
        <v>2218</v>
      </c>
      <c r="D1587" s="618"/>
      <c r="E1587" s="619" t="s">
        <v>2678</v>
      </c>
      <c r="F1587" s="618" t="s">
        <v>2679</v>
      </c>
      <c r="G1587" s="15">
        <v>20193.150000000001</v>
      </c>
      <c r="H1587" s="37">
        <f>J1587+K1587+L1587+M1587+N1587</f>
        <v>20193.150000000001</v>
      </c>
      <c r="I1587" s="93">
        <f t="shared" si="24"/>
        <v>0.49999975239128114</v>
      </c>
      <c r="J1587" s="31">
        <v>8582.08</v>
      </c>
      <c r="K1587" s="31">
        <v>1514.49</v>
      </c>
      <c r="L1587" s="37">
        <v>0</v>
      </c>
      <c r="M1587" s="31">
        <v>0</v>
      </c>
      <c r="N1587" s="31">
        <v>10096.58</v>
      </c>
      <c r="O1587" s="27" t="s">
        <v>27</v>
      </c>
      <c r="P1587" s="618"/>
      <c r="Q1587" s="618"/>
      <c r="R1587" s="618"/>
      <c r="S1587" s="618"/>
      <c r="T1587" s="618"/>
      <c r="U1587" s="618"/>
      <c r="V1587" s="618"/>
      <c r="W1587" s="618"/>
      <c r="GA1587" s="68"/>
    </row>
    <row r="1588" spans="2:183" s="67" customFormat="1" ht="50.15" customHeight="1" x14ac:dyDescent="0.35">
      <c r="B1588" s="25" t="s">
        <v>8</v>
      </c>
      <c r="C1588" s="619" t="s">
        <v>2218</v>
      </c>
      <c r="D1588" s="618"/>
      <c r="E1588" s="619" t="s">
        <v>2680</v>
      </c>
      <c r="F1588" s="618" t="s">
        <v>2681</v>
      </c>
      <c r="G1588" s="15">
        <v>86392.7</v>
      </c>
      <c r="H1588" s="37">
        <f>J1588+K1588+L1588+M1588+N1588</f>
        <v>82994.5</v>
      </c>
      <c r="I1588" s="93">
        <f t="shared" si="24"/>
        <v>0.49999987951008806</v>
      </c>
      <c r="J1588" s="31">
        <v>35272.65</v>
      </c>
      <c r="K1588" s="31">
        <v>6224.59</v>
      </c>
      <c r="L1588" s="37">
        <v>0</v>
      </c>
      <c r="M1588" s="31">
        <v>0</v>
      </c>
      <c r="N1588" s="31">
        <v>41497.26</v>
      </c>
      <c r="O1588" s="27" t="s">
        <v>27</v>
      </c>
      <c r="P1588" s="618"/>
      <c r="Q1588" s="618"/>
      <c r="R1588" s="618"/>
      <c r="S1588" s="618"/>
      <c r="T1588" s="618"/>
      <c r="U1588" s="618"/>
      <c r="V1588" s="618"/>
      <c r="W1588" s="618"/>
      <c r="GA1588" s="68"/>
    </row>
    <row r="1589" spans="2:183" s="67" customFormat="1" ht="50.15" customHeight="1" x14ac:dyDescent="0.35">
      <c r="B1589" s="25" t="s">
        <v>8</v>
      </c>
      <c r="C1589" s="619" t="s">
        <v>2218</v>
      </c>
      <c r="D1589" s="618"/>
      <c r="E1589" s="619" t="s">
        <v>2682</v>
      </c>
      <c r="F1589" s="618" t="s">
        <v>2683</v>
      </c>
      <c r="G1589" s="26">
        <v>175440.09</v>
      </c>
      <c r="H1589" s="37">
        <f>J1589+K1589+L1589+M1589+N1589</f>
        <v>125111.64</v>
      </c>
      <c r="I1589" s="93">
        <f t="shared" si="24"/>
        <v>0.75</v>
      </c>
      <c r="J1589" s="32">
        <v>79758.67</v>
      </c>
      <c r="K1589" s="26">
        <v>14075.06</v>
      </c>
      <c r="L1589" s="37">
        <v>0</v>
      </c>
      <c r="M1589" s="31">
        <v>0</v>
      </c>
      <c r="N1589" s="32">
        <v>31277.91</v>
      </c>
      <c r="O1589" s="27" t="s">
        <v>27</v>
      </c>
      <c r="P1589" s="618"/>
      <c r="Q1589" s="618"/>
      <c r="R1589" s="618"/>
      <c r="S1589" s="618"/>
      <c r="T1589" s="618"/>
      <c r="U1589" s="618"/>
      <c r="V1589" s="618"/>
      <c r="W1589" s="618"/>
      <c r="GA1589" s="68"/>
    </row>
    <row r="1590" spans="2:183" s="67" customFormat="1" ht="63.65" customHeight="1" x14ac:dyDescent="0.35">
      <c r="B1590" s="25" t="s">
        <v>8</v>
      </c>
      <c r="C1590" s="619" t="s">
        <v>2218</v>
      </c>
      <c r="D1590" s="618"/>
      <c r="E1590" s="619" t="s">
        <v>2684</v>
      </c>
      <c r="F1590" s="620" t="s">
        <v>2685</v>
      </c>
      <c r="G1590" s="15">
        <v>23241.8</v>
      </c>
      <c r="H1590" s="37">
        <f>J1590+K1590+L1590+M1590+N1590</f>
        <v>23241.8</v>
      </c>
      <c r="I1590" s="93">
        <f t="shared" si="24"/>
        <v>0.50537824092798322</v>
      </c>
      <c r="J1590" s="33">
        <v>9984.01</v>
      </c>
      <c r="K1590" s="15">
        <v>1761.89</v>
      </c>
      <c r="L1590" s="37">
        <v>0</v>
      </c>
      <c r="M1590" s="31">
        <v>0</v>
      </c>
      <c r="N1590" s="34">
        <v>11495.9</v>
      </c>
      <c r="O1590" s="27" t="s">
        <v>27</v>
      </c>
      <c r="P1590" s="618"/>
      <c r="Q1590" s="618"/>
      <c r="R1590" s="618"/>
      <c r="S1590" s="618"/>
      <c r="T1590" s="618"/>
      <c r="U1590" s="618"/>
      <c r="V1590" s="618"/>
      <c r="W1590" s="618"/>
      <c r="GA1590" s="68"/>
    </row>
    <row r="1591" spans="2:183" s="67" customFormat="1" ht="59.4" customHeight="1" x14ac:dyDescent="0.35">
      <c r="B1591" s="25" t="s">
        <v>8</v>
      </c>
      <c r="C1591" s="619" t="s">
        <v>2218</v>
      </c>
      <c r="D1591" s="618"/>
      <c r="E1591" s="619" t="s">
        <v>2686</v>
      </c>
      <c r="F1591" s="618" t="s">
        <v>1278</v>
      </c>
      <c r="G1591" s="15">
        <v>110370</v>
      </c>
      <c r="H1591" s="37">
        <f>J1591+K1591+L1591+M1591+N1591</f>
        <v>110370</v>
      </c>
      <c r="I1591" s="93">
        <f t="shared" si="24"/>
        <v>0.75</v>
      </c>
      <c r="J1591" s="31">
        <v>70360.87</v>
      </c>
      <c r="K1591" s="31">
        <v>12416.63</v>
      </c>
      <c r="L1591" s="37">
        <v>0</v>
      </c>
      <c r="M1591" s="31">
        <v>0</v>
      </c>
      <c r="N1591" s="31">
        <v>27592.5</v>
      </c>
      <c r="O1591" s="27" t="s">
        <v>27</v>
      </c>
      <c r="P1591" s="618"/>
      <c r="Q1591" s="618"/>
      <c r="R1591" s="618"/>
      <c r="S1591" s="618"/>
      <c r="T1591" s="618"/>
      <c r="U1591" s="618"/>
      <c r="V1591" s="618"/>
      <c r="W1591" s="618"/>
      <c r="GA1591" s="68"/>
    </row>
    <row r="1592" spans="2:183" s="67" customFormat="1" ht="68.150000000000006" customHeight="1" x14ac:dyDescent="0.35">
      <c r="B1592" s="25" t="s">
        <v>8</v>
      </c>
      <c r="C1592" s="619" t="s">
        <v>2218</v>
      </c>
      <c r="D1592" s="618"/>
      <c r="E1592" s="619" t="s">
        <v>2687</v>
      </c>
      <c r="F1592" s="618" t="s">
        <v>2688</v>
      </c>
      <c r="G1592" s="35">
        <v>281083.2</v>
      </c>
      <c r="H1592" s="37">
        <f>J1592+K1592+L1592+M1592+N1592</f>
        <v>253076.1</v>
      </c>
      <c r="I1592" s="93">
        <f t="shared" si="24"/>
        <v>0.74411514955382985</v>
      </c>
      <c r="J1592" s="33">
        <v>160070.09</v>
      </c>
      <c r="K1592" s="15">
        <v>28247.67</v>
      </c>
      <c r="L1592" s="37">
        <v>0</v>
      </c>
      <c r="M1592" s="31">
        <v>0</v>
      </c>
      <c r="N1592" s="34">
        <v>64758.34</v>
      </c>
      <c r="O1592" s="27" t="s">
        <v>27</v>
      </c>
      <c r="P1592" s="618"/>
      <c r="Q1592" s="618"/>
      <c r="R1592" s="618"/>
      <c r="S1592" s="618"/>
      <c r="T1592" s="618"/>
      <c r="U1592" s="618"/>
      <c r="V1592" s="618"/>
      <c r="W1592" s="618"/>
      <c r="GA1592" s="68"/>
    </row>
    <row r="1593" spans="2:183" s="67" customFormat="1" ht="63.9" customHeight="1" x14ac:dyDescent="0.35">
      <c r="B1593" s="25" t="s">
        <v>8</v>
      </c>
      <c r="C1593" s="619" t="s">
        <v>2218</v>
      </c>
      <c r="D1593" s="618"/>
      <c r="E1593" s="619" t="s">
        <v>2689</v>
      </c>
      <c r="F1593" s="618" t="s">
        <v>733</v>
      </c>
      <c r="G1593" s="15">
        <v>135790</v>
      </c>
      <c r="H1593" s="37">
        <f>J1593+K1593+L1593+M1593+N1593</f>
        <v>105882.9</v>
      </c>
      <c r="I1593" s="93">
        <f t="shared" si="24"/>
        <v>0.74999995277802178</v>
      </c>
      <c r="J1593" s="31">
        <v>67500.34</v>
      </c>
      <c r="K1593" s="31">
        <v>11911.83</v>
      </c>
      <c r="L1593" s="37">
        <v>0</v>
      </c>
      <c r="M1593" s="31">
        <v>0</v>
      </c>
      <c r="N1593" s="31">
        <v>26470.73</v>
      </c>
      <c r="O1593" s="27" t="s">
        <v>27</v>
      </c>
      <c r="P1593" s="618"/>
      <c r="Q1593" s="618"/>
      <c r="R1593" s="618"/>
      <c r="S1593" s="618"/>
      <c r="T1593" s="618"/>
      <c r="U1593" s="618"/>
      <c r="V1593" s="618"/>
      <c r="W1593" s="618"/>
      <c r="GA1593" s="68"/>
    </row>
    <row r="1594" spans="2:183" s="67" customFormat="1" ht="85.5" customHeight="1" x14ac:dyDescent="0.35">
      <c r="B1594" s="25" t="s">
        <v>8</v>
      </c>
      <c r="C1594" s="619" t="s">
        <v>50</v>
      </c>
      <c r="D1594" s="618"/>
      <c r="E1594" s="619" t="s">
        <v>2690</v>
      </c>
      <c r="F1594" s="618" t="s">
        <v>422</v>
      </c>
      <c r="G1594" s="26">
        <v>16500</v>
      </c>
      <c r="H1594" s="37">
        <f>J1594+K1594+L1594+M1594+N1594</f>
        <v>16500</v>
      </c>
      <c r="I1594" s="93">
        <f t="shared" si="24"/>
        <v>0.75</v>
      </c>
      <c r="J1594" s="26">
        <v>10518.75</v>
      </c>
      <c r="K1594" s="26">
        <v>1856.25</v>
      </c>
      <c r="L1594" s="37">
        <v>0</v>
      </c>
      <c r="M1594" s="31">
        <v>0</v>
      </c>
      <c r="N1594" s="32">
        <v>4125</v>
      </c>
      <c r="O1594" s="27" t="s">
        <v>27</v>
      </c>
      <c r="P1594" s="618"/>
      <c r="Q1594" s="618"/>
      <c r="R1594" s="618"/>
      <c r="S1594" s="618"/>
      <c r="T1594" s="618"/>
      <c r="U1594" s="618"/>
      <c r="V1594" s="618"/>
      <c r="W1594" s="618"/>
      <c r="GA1594" s="68"/>
    </row>
    <row r="1595" spans="2:183" s="67" customFormat="1" ht="150" customHeight="1" x14ac:dyDescent="0.35">
      <c r="B1595" s="25" t="s">
        <v>8</v>
      </c>
      <c r="C1595" s="619" t="s">
        <v>50</v>
      </c>
      <c r="D1595" s="618"/>
      <c r="E1595" s="619" t="s">
        <v>2691</v>
      </c>
      <c r="F1595" s="618" t="s">
        <v>2440</v>
      </c>
      <c r="G1595" s="26">
        <v>22176.37</v>
      </c>
      <c r="H1595" s="37">
        <f>J1595+K1595+L1595+M1595+N1595</f>
        <v>22176.37</v>
      </c>
      <c r="I1595" s="93">
        <f t="shared" si="24"/>
        <v>0.75000011273260681</v>
      </c>
      <c r="J1595" s="26">
        <v>16632.28</v>
      </c>
      <c r="K1595" s="26">
        <v>0</v>
      </c>
      <c r="L1595" s="37">
        <v>0</v>
      </c>
      <c r="M1595" s="31">
        <v>0</v>
      </c>
      <c r="N1595" s="32">
        <v>5544.09</v>
      </c>
      <c r="O1595" s="27" t="s">
        <v>27</v>
      </c>
      <c r="P1595" s="618"/>
      <c r="Q1595" s="618"/>
      <c r="R1595" s="618"/>
      <c r="S1595" s="618"/>
      <c r="T1595" s="618"/>
      <c r="U1595" s="618"/>
      <c r="V1595" s="618"/>
      <c r="W1595" s="618"/>
      <c r="GA1595" s="68"/>
    </row>
    <row r="1596" spans="2:183" s="67" customFormat="1" ht="84.65" customHeight="1" x14ac:dyDescent="0.35">
      <c r="B1596" s="25" t="s">
        <v>8</v>
      </c>
      <c r="C1596" s="619" t="s">
        <v>50</v>
      </c>
      <c r="D1596" s="618"/>
      <c r="E1596" s="619" t="s">
        <v>2692</v>
      </c>
      <c r="F1596" s="618" t="s">
        <v>836</v>
      </c>
      <c r="G1596" s="26">
        <v>121354.95</v>
      </c>
      <c r="H1596" s="37">
        <f>J1596+K1596+L1596+M1596+N1596</f>
        <v>120701.45000000001</v>
      </c>
      <c r="I1596" s="93">
        <f t="shared" ref="I1596:I1659" si="25">(J1596+K1596+L1596+M1596)/H1596</f>
        <v>0.49999995857547691</v>
      </c>
      <c r="J1596" s="26">
        <v>51298.11</v>
      </c>
      <c r="K1596" s="26">
        <v>9052.61</v>
      </c>
      <c r="L1596" s="37">
        <v>0</v>
      </c>
      <c r="M1596" s="31">
        <v>0</v>
      </c>
      <c r="N1596" s="32">
        <v>60350.73</v>
      </c>
      <c r="O1596" s="27" t="s">
        <v>27</v>
      </c>
      <c r="P1596" s="618"/>
      <c r="Q1596" s="618"/>
      <c r="R1596" s="618"/>
      <c r="S1596" s="618"/>
      <c r="T1596" s="618"/>
      <c r="U1596" s="618"/>
      <c r="V1596" s="618"/>
      <c r="W1596" s="618"/>
      <c r="GA1596" s="68"/>
    </row>
    <row r="1597" spans="2:183" s="67" customFormat="1" ht="50.15" customHeight="1" x14ac:dyDescent="0.35">
      <c r="B1597" s="25" t="s">
        <v>8</v>
      </c>
      <c r="C1597" s="619" t="s">
        <v>50</v>
      </c>
      <c r="D1597" s="618"/>
      <c r="E1597" s="619" t="s">
        <v>2693</v>
      </c>
      <c r="F1597" s="618" t="s">
        <v>544</v>
      </c>
      <c r="G1597" s="26">
        <v>126125.5</v>
      </c>
      <c r="H1597" s="37">
        <f>J1597+K1597+L1597+M1597+N1597</f>
        <v>126125.5</v>
      </c>
      <c r="I1597" s="93">
        <f t="shared" si="25"/>
        <v>0.5</v>
      </c>
      <c r="J1597" s="26">
        <v>53603.33</v>
      </c>
      <c r="K1597" s="26">
        <v>9459.42</v>
      </c>
      <c r="L1597" s="37">
        <v>0</v>
      </c>
      <c r="M1597" s="31">
        <v>0</v>
      </c>
      <c r="N1597" s="32">
        <v>63062.75</v>
      </c>
      <c r="O1597" s="27" t="s">
        <v>27</v>
      </c>
      <c r="P1597" s="618"/>
      <c r="Q1597" s="618"/>
      <c r="R1597" s="618"/>
      <c r="S1597" s="618"/>
      <c r="T1597" s="618"/>
      <c r="U1597" s="618"/>
      <c r="V1597" s="618"/>
      <c r="W1597" s="618"/>
      <c r="GA1597" s="68"/>
    </row>
    <row r="1598" spans="2:183" s="67" customFormat="1" ht="75" customHeight="1" x14ac:dyDescent="0.35">
      <c r="B1598" s="25" t="s">
        <v>8</v>
      </c>
      <c r="C1598" s="619" t="s">
        <v>2509</v>
      </c>
      <c r="D1598" s="618"/>
      <c r="E1598" s="619" t="s">
        <v>2694</v>
      </c>
      <c r="F1598" s="618" t="s">
        <v>2695</v>
      </c>
      <c r="G1598" s="26">
        <v>84397.81</v>
      </c>
      <c r="H1598" s="37">
        <f>J1598+K1598+L1598+M1598+N1598</f>
        <v>82903.259999999995</v>
      </c>
      <c r="I1598" s="93">
        <f t="shared" si="25"/>
        <v>0.75000006031125921</v>
      </c>
      <c r="J1598" s="26">
        <v>62177.45</v>
      </c>
      <c r="K1598" s="26">
        <v>0</v>
      </c>
      <c r="L1598" s="37">
        <v>0</v>
      </c>
      <c r="M1598" s="31">
        <v>0</v>
      </c>
      <c r="N1598" s="32">
        <v>20725.810000000001</v>
      </c>
      <c r="O1598" s="27" t="s">
        <v>27</v>
      </c>
      <c r="P1598" s="618"/>
      <c r="Q1598" s="618"/>
      <c r="R1598" s="618"/>
      <c r="S1598" s="618"/>
      <c r="T1598" s="618"/>
      <c r="U1598" s="618"/>
      <c r="V1598" s="618"/>
      <c r="W1598" s="618"/>
      <c r="GA1598" s="68"/>
    </row>
    <row r="1599" spans="2:183" s="67" customFormat="1" ht="50.15" customHeight="1" x14ac:dyDescent="0.35">
      <c r="B1599" s="25" t="s">
        <v>8</v>
      </c>
      <c r="C1599" s="619" t="s">
        <v>2696</v>
      </c>
      <c r="D1599" s="618"/>
      <c r="E1599" s="619" t="s">
        <v>2697</v>
      </c>
      <c r="F1599" s="618" t="s">
        <v>1023</v>
      </c>
      <c r="G1599" s="28">
        <v>70200</v>
      </c>
      <c r="H1599" s="37">
        <f>J1599+K1599+L1599+M1599+N1599</f>
        <v>61655.689999999995</v>
      </c>
      <c r="I1599" s="93">
        <f t="shared" si="25"/>
        <v>0.99999951342690352</v>
      </c>
      <c r="J1599" s="26">
        <v>52407.31</v>
      </c>
      <c r="K1599" s="26">
        <v>9248.35</v>
      </c>
      <c r="L1599" s="37">
        <v>0</v>
      </c>
      <c r="M1599" s="31">
        <v>0</v>
      </c>
      <c r="N1599" s="32">
        <v>0.03</v>
      </c>
      <c r="O1599" s="27" t="s">
        <v>27</v>
      </c>
      <c r="P1599" s="618"/>
      <c r="Q1599" s="618"/>
      <c r="R1599" s="618"/>
      <c r="S1599" s="618"/>
      <c r="T1599" s="618"/>
      <c r="U1599" s="618"/>
      <c r="V1599" s="618"/>
      <c r="W1599" s="618"/>
      <c r="GA1599" s="68"/>
    </row>
    <row r="1600" spans="2:183" s="67" customFormat="1" ht="50.15" customHeight="1" x14ac:dyDescent="0.35">
      <c r="B1600" s="25" t="s">
        <v>8</v>
      </c>
      <c r="C1600" s="619" t="s">
        <v>2696</v>
      </c>
      <c r="D1600" s="618"/>
      <c r="E1600" s="619" t="s">
        <v>2697</v>
      </c>
      <c r="F1600" s="618" t="s">
        <v>2516</v>
      </c>
      <c r="G1600" s="28">
        <v>84366.25</v>
      </c>
      <c r="H1600" s="37">
        <f>J1600+K1600+L1600+M1600+N1600</f>
        <v>31140</v>
      </c>
      <c r="I1600" s="93">
        <f t="shared" si="25"/>
        <v>1</v>
      </c>
      <c r="J1600" s="26">
        <v>26469</v>
      </c>
      <c r="K1600" s="26">
        <v>4671</v>
      </c>
      <c r="L1600" s="37">
        <v>0</v>
      </c>
      <c r="M1600" s="31">
        <v>0</v>
      </c>
      <c r="N1600" s="32">
        <v>0</v>
      </c>
      <c r="O1600" s="27" t="s">
        <v>27</v>
      </c>
      <c r="P1600" s="618"/>
      <c r="Q1600" s="618"/>
      <c r="R1600" s="618"/>
      <c r="S1600" s="618"/>
      <c r="T1600" s="618"/>
      <c r="U1600" s="618"/>
      <c r="V1600" s="618"/>
      <c r="W1600" s="618"/>
      <c r="GA1600" s="68"/>
    </row>
    <row r="1601" spans="2:183" s="67" customFormat="1" ht="50.15" customHeight="1" x14ac:dyDescent="0.35">
      <c r="B1601" s="25" t="s">
        <v>8</v>
      </c>
      <c r="C1601" s="619" t="s">
        <v>2696</v>
      </c>
      <c r="D1601" s="618"/>
      <c r="E1601" s="619" t="s">
        <v>2698</v>
      </c>
      <c r="F1601" s="618" t="s">
        <v>2699</v>
      </c>
      <c r="G1601" s="28">
        <v>86480</v>
      </c>
      <c r="H1601" s="37">
        <f>J1601+K1601+L1601+M1601+N1601</f>
        <v>86480</v>
      </c>
      <c r="I1601" s="93">
        <f t="shared" si="25"/>
        <v>1</v>
      </c>
      <c r="J1601" s="626">
        <v>73508</v>
      </c>
      <c r="K1601" s="626">
        <v>12972</v>
      </c>
      <c r="L1601" s="37">
        <v>0</v>
      </c>
      <c r="M1601" s="31">
        <v>0</v>
      </c>
      <c r="N1601" s="627">
        <v>0</v>
      </c>
      <c r="O1601" s="27" t="s">
        <v>27</v>
      </c>
      <c r="P1601" s="618"/>
      <c r="Q1601" s="618"/>
      <c r="R1601" s="618"/>
      <c r="S1601" s="618"/>
      <c r="T1601" s="618"/>
      <c r="U1601" s="618"/>
      <c r="V1601" s="618"/>
      <c r="W1601" s="618"/>
      <c r="GA1601" s="68"/>
    </row>
    <row r="1602" spans="2:183" s="67" customFormat="1" ht="69.650000000000006" customHeight="1" x14ac:dyDescent="0.35">
      <c r="B1602" s="25" t="s">
        <v>8</v>
      </c>
      <c r="C1602" s="619" t="s">
        <v>2700</v>
      </c>
      <c r="D1602" s="618"/>
      <c r="E1602" s="619" t="s">
        <v>2701</v>
      </c>
      <c r="F1602" s="618" t="s">
        <v>2702</v>
      </c>
      <c r="G1602" s="28">
        <v>130900</v>
      </c>
      <c r="H1602" s="37">
        <f>J1602+K1602+L1602+M1602+N1602</f>
        <v>130900</v>
      </c>
      <c r="I1602" s="93">
        <f t="shared" si="25"/>
        <v>0.8</v>
      </c>
      <c r="J1602" s="626">
        <v>89012</v>
      </c>
      <c r="K1602" s="626">
        <v>15708</v>
      </c>
      <c r="L1602" s="37">
        <v>0</v>
      </c>
      <c r="M1602" s="31">
        <v>0</v>
      </c>
      <c r="N1602" s="627">
        <v>26180</v>
      </c>
      <c r="O1602" s="27" t="s">
        <v>27</v>
      </c>
      <c r="P1602" s="618"/>
      <c r="Q1602" s="618"/>
      <c r="R1602" s="618"/>
      <c r="S1602" s="618"/>
      <c r="T1602" s="618"/>
      <c r="U1602" s="618"/>
      <c r="V1602" s="618"/>
      <c r="W1602" s="618"/>
      <c r="GA1602" s="68"/>
    </row>
    <row r="1603" spans="2:183" s="67" customFormat="1" ht="99.65" customHeight="1" x14ac:dyDescent="0.35">
      <c r="B1603" s="25" t="s">
        <v>8</v>
      </c>
      <c r="C1603" s="619" t="s">
        <v>1442</v>
      </c>
      <c r="D1603" s="618"/>
      <c r="E1603" s="619" t="s">
        <v>2703</v>
      </c>
      <c r="F1603" s="620" t="s">
        <v>1248</v>
      </c>
      <c r="G1603" s="15">
        <v>8691.5499999999993</v>
      </c>
      <c r="H1603" s="37">
        <f>J1603+K1603+L1603+M1603+N1603</f>
        <v>8691.5499999999993</v>
      </c>
      <c r="I1603" s="93">
        <f t="shared" si="25"/>
        <v>0.50000057527138431</v>
      </c>
      <c r="J1603" s="31">
        <v>3693.91</v>
      </c>
      <c r="K1603" s="31">
        <v>0</v>
      </c>
      <c r="L1603" s="31">
        <v>651.87</v>
      </c>
      <c r="M1603" s="31">
        <v>0</v>
      </c>
      <c r="N1603" s="31">
        <v>4345.7700000000004</v>
      </c>
      <c r="O1603" s="27" t="s">
        <v>27</v>
      </c>
      <c r="P1603" s="618"/>
      <c r="Q1603" s="618"/>
      <c r="R1603" s="618"/>
      <c r="S1603" s="618"/>
      <c r="T1603" s="618"/>
      <c r="U1603" s="618"/>
      <c r="V1603" s="618"/>
      <c r="W1603" s="618"/>
      <c r="GA1603" s="68"/>
    </row>
    <row r="1604" spans="2:183" s="67" customFormat="1" ht="50.15" customHeight="1" x14ac:dyDescent="0.35">
      <c r="B1604" s="25" t="s">
        <v>8</v>
      </c>
      <c r="C1604" s="619" t="s">
        <v>2704</v>
      </c>
      <c r="D1604" s="618"/>
      <c r="E1604" s="619" t="s">
        <v>1894</v>
      </c>
      <c r="F1604" s="618" t="s">
        <v>2705</v>
      </c>
      <c r="G1604" s="26">
        <v>51000</v>
      </c>
      <c r="H1604" s="37">
        <f>J1604+K1604+L1604+M1604+N1604</f>
        <v>51000</v>
      </c>
      <c r="I1604" s="93">
        <f t="shared" si="25"/>
        <v>1</v>
      </c>
      <c r="J1604" s="26">
        <v>43350</v>
      </c>
      <c r="K1604" s="26">
        <v>7650</v>
      </c>
      <c r="L1604" s="26">
        <v>0</v>
      </c>
      <c r="M1604" s="31">
        <v>0</v>
      </c>
      <c r="N1604" s="32">
        <v>0</v>
      </c>
      <c r="O1604" s="27" t="s">
        <v>27</v>
      </c>
      <c r="P1604" s="618"/>
      <c r="Q1604" s="618"/>
      <c r="R1604" s="618"/>
      <c r="S1604" s="618"/>
      <c r="T1604" s="618"/>
      <c r="U1604" s="618"/>
      <c r="V1604" s="618"/>
      <c r="W1604" s="618"/>
      <c r="GA1604" s="68"/>
    </row>
    <row r="1605" spans="2:183" s="67" customFormat="1" ht="50.15" customHeight="1" x14ac:dyDescent="0.35">
      <c r="B1605" s="25" t="s">
        <v>8</v>
      </c>
      <c r="C1605" s="619" t="s">
        <v>2704</v>
      </c>
      <c r="D1605" s="618"/>
      <c r="E1605" s="619" t="s">
        <v>1894</v>
      </c>
      <c r="F1605" s="618" t="s">
        <v>2706</v>
      </c>
      <c r="G1605" s="628">
        <v>51001</v>
      </c>
      <c r="H1605" s="37">
        <f>J1605+K1605+L1605+M1605+N1605</f>
        <v>51000</v>
      </c>
      <c r="I1605" s="93">
        <f t="shared" si="25"/>
        <v>1</v>
      </c>
      <c r="J1605" s="26">
        <v>43350</v>
      </c>
      <c r="K1605" s="26">
        <v>7650</v>
      </c>
      <c r="L1605" s="26">
        <v>0</v>
      </c>
      <c r="M1605" s="31">
        <v>0</v>
      </c>
      <c r="N1605" s="32">
        <v>0</v>
      </c>
      <c r="O1605" s="27" t="s">
        <v>27</v>
      </c>
      <c r="P1605" s="618"/>
      <c r="Q1605" s="618"/>
      <c r="R1605" s="618"/>
      <c r="S1605" s="618"/>
      <c r="T1605" s="618"/>
      <c r="U1605" s="618"/>
      <c r="V1605" s="618"/>
      <c r="W1605" s="618"/>
      <c r="GA1605" s="68"/>
    </row>
    <row r="1606" spans="2:183" s="67" customFormat="1" ht="50.15" customHeight="1" x14ac:dyDescent="0.35">
      <c r="B1606" s="25" t="s">
        <v>8</v>
      </c>
      <c r="C1606" s="619" t="s">
        <v>1648</v>
      </c>
      <c r="D1606" s="618"/>
      <c r="E1606" s="619" t="s">
        <v>2707</v>
      </c>
      <c r="F1606" s="620" t="s">
        <v>2708</v>
      </c>
      <c r="G1606" s="15">
        <v>15500</v>
      </c>
      <c r="H1606" s="37">
        <f>J1606+K1606+L1606+M1606+N1606</f>
        <v>15500</v>
      </c>
      <c r="I1606" s="93">
        <f t="shared" si="25"/>
        <v>0.75</v>
      </c>
      <c r="J1606" s="31">
        <v>9881.25</v>
      </c>
      <c r="K1606" s="31">
        <v>1743.75</v>
      </c>
      <c r="L1606" s="26">
        <v>0</v>
      </c>
      <c r="M1606" s="31">
        <v>0</v>
      </c>
      <c r="N1606" s="31">
        <v>3875</v>
      </c>
      <c r="O1606" s="27" t="s">
        <v>27</v>
      </c>
      <c r="P1606" s="618"/>
      <c r="Q1606" s="618"/>
      <c r="R1606" s="618"/>
      <c r="S1606" s="618"/>
      <c r="T1606" s="618"/>
      <c r="U1606" s="618"/>
      <c r="V1606" s="618"/>
      <c r="W1606" s="618"/>
      <c r="GA1606" s="68"/>
    </row>
    <row r="1607" spans="2:183" s="67" customFormat="1" ht="103.5" customHeight="1" x14ac:dyDescent="0.35">
      <c r="B1607" s="25" t="s">
        <v>8</v>
      </c>
      <c r="C1607" s="619" t="s">
        <v>1648</v>
      </c>
      <c r="D1607" s="618"/>
      <c r="E1607" s="619" t="s">
        <v>2709</v>
      </c>
      <c r="F1607" s="618" t="s">
        <v>2710</v>
      </c>
      <c r="G1607" s="15">
        <v>9000</v>
      </c>
      <c r="H1607" s="37">
        <f>J1607+K1607+L1607+M1607+N1607</f>
        <v>9000</v>
      </c>
      <c r="I1607" s="93">
        <f t="shared" si="25"/>
        <v>0.75</v>
      </c>
      <c r="J1607" s="31">
        <v>5737.5</v>
      </c>
      <c r="K1607" s="31">
        <v>1012.5</v>
      </c>
      <c r="L1607" s="26">
        <v>0</v>
      </c>
      <c r="M1607" s="31">
        <v>0</v>
      </c>
      <c r="N1607" s="31">
        <v>2250</v>
      </c>
      <c r="O1607" s="27" t="s">
        <v>27</v>
      </c>
      <c r="P1607" s="618"/>
      <c r="Q1607" s="618"/>
      <c r="R1607" s="618"/>
      <c r="S1607" s="618"/>
      <c r="T1607" s="618"/>
      <c r="U1607" s="618"/>
      <c r="V1607" s="618"/>
      <c r="W1607" s="618"/>
      <c r="GA1607" s="68"/>
    </row>
    <row r="1608" spans="2:183" s="67" customFormat="1" ht="50.15" customHeight="1" x14ac:dyDescent="0.35">
      <c r="B1608" s="25" t="s">
        <v>8</v>
      </c>
      <c r="C1608" s="619" t="s">
        <v>1684</v>
      </c>
      <c r="D1608" s="618"/>
      <c r="E1608" s="619" t="s">
        <v>2711</v>
      </c>
      <c r="F1608" s="618" t="s">
        <v>140</v>
      </c>
      <c r="G1608" s="15">
        <v>235514.2</v>
      </c>
      <c r="H1608" s="37">
        <f>J1608+K1608+L1608+M1608+N1608</f>
        <v>222514.55</v>
      </c>
      <c r="I1608" s="93">
        <f t="shared" si="25"/>
        <v>0.79999982023647431</v>
      </c>
      <c r="J1608" s="31">
        <v>151309.85999999999</v>
      </c>
      <c r="K1608" s="31">
        <v>26701.74</v>
      </c>
      <c r="L1608" s="26">
        <v>0</v>
      </c>
      <c r="M1608" s="31">
        <v>0</v>
      </c>
      <c r="N1608" s="31">
        <v>44502.95</v>
      </c>
      <c r="O1608" s="27" t="s">
        <v>27</v>
      </c>
      <c r="P1608" s="618"/>
      <c r="Q1608" s="618"/>
      <c r="R1608" s="618"/>
      <c r="S1608" s="618"/>
      <c r="T1608" s="618"/>
      <c r="U1608" s="618"/>
      <c r="V1608" s="618"/>
      <c r="W1608" s="618"/>
      <c r="GA1608" s="68"/>
    </row>
    <row r="1609" spans="2:183" s="67" customFormat="1" ht="94.5" customHeight="1" x14ac:dyDescent="0.35">
      <c r="B1609" s="25" t="s">
        <v>8</v>
      </c>
      <c r="C1609" s="619" t="s">
        <v>177</v>
      </c>
      <c r="D1609" s="618"/>
      <c r="E1609" s="619" t="s">
        <v>2712</v>
      </c>
      <c r="F1609" s="618" t="s">
        <v>2713</v>
      </c>
      <c r="G1609" s="15">
        <v>70084.100000000006</v>
      </c>
      <c r="H1609" s="37">
        <f>J1609+K1609+L1609+M1609+N1609</f>
        <v>69329.100000000006</v>
      </c>
      <c r="I1609" s="93">
        <f t="shared" si="25"/>
        <v>0.64999992788021188</v>
      </c>
      <c r="J1609" s="31">
        <v>38304.32</v>
      </c>
      <c r="K1609" s="31">
        <v>6759.59</v>
      </c>
      <c r="L1609" s="26">
        <v>0</v>
      </c>
      <c r="M1609" s="31">
        <v>0</v>
      </c>
      <c r="N1609" s="31">
        <v>24265.19</v>
      </c>
      <c r="O1609" s="27" t="s">
        <v>27</v>
      </c>
      <c r="P1609" s="618"/>
      <c r="Q1609" s="618"/>
      <c r="R1609" s="618"/>
      <c r="S1609" s="618"/>
      <c r="T1609" s="618"/>
      <c r="U1609" s="618"/>
      <c r="V1609" s="618"/>
      <c r="W1609" s="618"/>
      <c r="GA1609" s="68"/>
    </row>
    <row r="1610" spans="2:183" s="67" customFormat="1" ht="50.15" customHeight="1" x14ac:dyDescent="0.35">
      <c r="B1610" s="25" t="s">
        <v>8</v>
      </c>
      <c r="C1610" s="619" t="s">
        <v>248</v>
      </c>
      <c r="D1610" s="618"/>
      <c r="E1610" s="619" t="s">
        <v>2714</v>
      </c>
      <c r="F1610" s="618" t="s">
        <v>2715</v>
      </c>
      <c r="G1610" s="15">
        <v>129302.44</v>
      </c>
      <c r="H1610" s="37">
        <f>J1610+K1610+L1610+M1610+N1610</f>
        <v>122257.27999999998</v>
      </c>
      <c r="I1610" s="93">
        <f t="shared" si="25"/>
        <v>0.79999980369267176</v>
      </c>
      <c r="J1610" s="31">
        <v>83134.929999999993</v>
      </c>
      <c r="K1610" s="31">
        <v>14670.87</v>
      </c>
      <c r="L1610" s="26">
        <v>0</v>
      </c>
      <c r="M1610" s="31">
        <v>0</v>
      </c>
      <c r="N1610" s="31">
        <v>24451.48</v>
      </c>
      <c r="O1610" s="561" t="s">
        <v>27</v>
      </c>
      <c r="P1610" s="616"/>
      <c r="Q1610" s="616"/>
      <c r="R1610" s="616"/>
      <c r="S1610" s="616"/>
      <c r="T1610" s="616"/>
      <c r="U1610" s="616"/>
      <c r="V1610" s="616"/>
      <c r="W1610" s="616"/>
      <c r="GA1610" s="68"/>
    </row>
    <row r="1611" spans="2:183" s="68" customFormat="1" ht="77.150000000000006" customHeight="1" x14ac:dyDescent="0.35">
      <c r="B1611" s="25" t="s">
        <v>8</v>
      </c>
      <c r="C1611" s="44" t="s">
        <v>50</v>
      </c>
      <c r="D1611" s="618"/>
      <c r="E1611" s="619" t="s">
        <v>2654</v>
      </c>
      <c r="F1611" s="45" t="s">
        <v>2032</v>
      </c>
      <c r="G1611" s="37">
        <v>1290928.42</v>
      </c>
      <c r="H1611" s="37">
        <f>J1611+K1611+L1611+M1611+N1611</f>
        <v>1265965.1200000001</v>
      </c>
      <c r="I1611" s="93">
        <f t="shared" si="25"/>
        <v>0.74999999999999989</v>
      </c>
      <c r="J1611" s="37">
        <v>807052.76</v>
      </c>
      <c r="K1611" s="37">
        <v>142421.07999999999</v>
      </c>
      <c r="L1611" s="37">
        <v>0</v>
      </c>
      <c r="M1611" s="37">
        <v>0</v>
      </c>
      <c r="N1611" s="37">
        <v>316491.28000000003</v>
      </c>
      <c r="O1611" s="561" t="s">
        <v>27</v>
      </c>
      <c r="P1611" s="38"/>
      <c r="Q1611" s="38"/>
      <c r="R1611" s="38"/>
      <c r="S1611" s="38"/>
      <c r="T1611" s="38"/>
      <c r="U1611" s="38"/>
      <c r="V1611" s="38"/>
      <c r="W1611" s="38"/>
    </row>
    <row r="1612" spans="2:183" s="68" customFormat="1" ht="81.650000000000006" customHeight="1" x14ac:dyDescent="0.35">
      <c r="B1612" s="25" t="s">
        <v>8</v>
      </c>
      <c r="C1612" s="14" t="s">
        <v>2655</v>
      </c>
      <c r="D1612" s="618"/>
      <c r="E1612" s="619" t="s">
        <v>2656</v>
      </c>
      <c r="F1612" s="12" t="s">
        <v>2657</v>
      </c>
      <c r="G1612" s="37">
        <v>2919950</v>
      </c>
      <c r="H1612" s="37">
        <f>J1612+K1612+L1612+M1612+N1612</f>
        <v>2919950</v>
      </c>
      <c r="I1612" s="93">
        <f t="shared" si="25"/>
        <v>1</v>
      </c>
      <c r="J1612" s="37">
        <v>2861551</v>
      </c>
      <c r="K1612" s="37">
        <v>0</v>
      </c>
      <c r="L1612" s="37">
        <v>0</v>
      </c>
      <c r="M1612" s="37">
        <v>58399</v>
      </c>
      <c r="N1612" s="37">
        <v>0</v>
      </c>
      <c r="O1612" s="561" t="s">
        <v>27</v>
      </c>
      <c r="P1612" s="38"/>
      <c r="Q1612" s="38"/>
      <c r="R1612" s="38"/>
      <c r="S1612" s="38"/>
      <c r="T1612" s="38"/>
      <c r="U1612" s="38"/>
      <c r="V1612" s="38"/>
      <c r="W1612" s="38"/>
    </row>
    <row r="1613" spans="2:183" s="68" customFormat="1" ht="81" customHeight="1" x14ac:dyDescent="0.35">
      <c r="B1613" s="25" t="s">
        <v>8</v>
      </c>
      <c r="C1613" s="563" t="s">
        <v>2509</v>
      </c>
      <c r="D1613" s="618"/>
      <c r="E1613" s="91" t="s">
        <v>2716</v>
      </c>
      <c r="F1613" s="45" t="s">
        <v>2717</v>
      </c>
      <c r="G1613" s="28">
        <v>974585.09</v>
      </c>
      <c r="H1613" s="37">
        <f>J1613+K1613+L1613+M1613+N1613</f>
        <v>883239.13</v>
      </c>
      <c r="I1613" s="93">
        <f t="shared" si="25"/>
        <v>0.60000000226439243</v>
      </c>
      <c r="J1613" s="26">
        <v>450451.96</v>
      </c>
      <c r="K1613" s="26">
        <v>79491.520000000004</v>
      </c>
      <c r="L1613" s="26">
        <v>0</v>
      </c>
      <c r="M1613" s="581">
        <v>0</v>
      </c>
      <c r="N1613" s="32">
        <v>353295.65</v>
      </c>
      <c r="O1613" s="561" t="s">
        <v>27</v>
      </c>
      <c r="P1613" s="38"/>
      <c r="Q1613" s="38"/>
      <c r="R1613" s="38"/>
      <c r="S1613" s="38"/>
      <c r="T1613" s="38"/>
      <c r="U1613" s="38"/>
      <c r="V1613" s="38"/>
      <c r="W1613" s="38"/>
    </row>
    <row r="1614" spans="2:183" s="68" customFormat="1" ht="78" customHeight="1" x14ac:dyDescent="0.35">
      <c r="B1614" s="25" t="s">
        <v>8</v>
      </c>
      <c r="C1614" s="336" t="s">
        <v>2509</v>
      </c>
      <c r="D1614" s="618"/>
      <c r="E1614" s="287" t="s">
        <v>2718</v>
      </c>
      <c r="F1614" s="12" t="s">
        <v>2717</v>
      </c>
      <c r="G1614" s="28">
        <v>890367.21</v>
      </c>
      <c r="H1614" s="37">
        <f>J1614+K1614+L1614+M1614+N1614</f>
        <v>874619.45000000007</v>
      </c>
      <c r="I1614" s="93">
        <f t="shared" si="25"/>
        <v>0.84999999714161401</v>
      </c>
      <c r="J1614" s="26">
        <v>631912.55000000005</v>
      </c>
      <c r="K1614" s="26">
        <v>111513.98</v>
      </c>
      <c r="L1614" s="26">
        <v>0</v>
      </c>
      <c r="M1614" s="581">
        <v>0</v>
      </c>
      <c r="N1614" s="32">
        <v>131192.92000000001</v>
      </c>
      <c r="O1614" s="561" t="s">
        <v>27</v>
      </c>
      <c r="P1614" s="38"/>
      <c r="Q1614" s="38"/>
      <c r="R1614" s="38"/>
      <c r="S1614" s="38"/>
      <c r="T1614" s="38"/>
      <c r="U1614" s="38"/>
      <c r="V1614" s="38"/>
      <c r="W1614" s="38"/>
    </row>
    <row r="1615" spans="2:183" s="67" customFormat="1" ht="114.65" customHeight="1" x14ac:dyDescent="0.35">
      <c r="B1615" s="25" t="s">
        <v>8</v>
      </c>
      <c r="C1615" s="261" t="s">
        <v>77</v>
      </c>
      <c r="D1615" s="25"/>
      <c r="E1615" s="261" t="s">
        <v>2719</v>
      </c>
      <c r="F1615" s="25" t="s">
        <v>2717</v>
      </c>
      <c r="G1615" s="250">
        <v>156065.18</v>
      </c>
      <c r="H1615" s="37">
        <f>J1615+K1615+L1615+M1615+N1615</f>
        <v>151337.01999999999</v>
      </c>
      <c r="I1615" s="93">
        <f t="shared" si="25"/>
        <v>0.99999986784462924</v>
      </c>
      <c r="J1615" s="250">
        <v>128636.45</v>
      </c>
      <c r="K1615" s="250">
        <v>22700.55</v>
      </c>
      <c r="L1615" s="250">
        <v>0</v>
      </c>
      <c r="M1615" s="250">
        <v>0</v>
      </c>
      <c r="N1615" s="250">
        <v>0.02</v>
      </c>
      <c r="O1615" s="561" t="s">
        <v>27</v>
      </c>
      <c r="P1615" s="25"/>
      <c r="Q1615" s="25"/>
      <c r="R1615" s="25"/>
      <c r="S1615" s="25"/>
      <c r="T1615" s="25"/>
      <c r="U1615" s="25"/>
      <c r="V1615" s="25"/>
      <c r="W1615" s="25"/>
      <c r="GA1615" s="68"/>
    </row>
    <row r="1616" spans="2:183" s="67" customFormat="1" ht="77.150000000000006" customHeight="1" x14ac:dyDescent="0.35">
      <c r="B1616" s="25" t="s">
        <v>8</v>
      </c>
      <c r="C1616" s="261" t="s">
        <v>2218</v>
      </c>
      <c r="D1616" s="25"/>
      <c r="E1616" s="261" t="s">
        <v>2720</v>
      </c>
      <c r="F1616" s="25" t="s">
        <v>2721</v>
      </c>
      <c r="G1616" s="250">
        <v>90954.7</v>
      </c>
      <c r="H1616" s="37">
        <f>J1616+K1616+L1616+M1616+N1616</f>
        <v>88046.700000000012</v>
      </c>
      <c r="I1616" s="93">
        <f t="shared" si="25"/>
        <v>0.72174709557541616</v>
      </c>
      <c r="J1616" s="250">
        <v>54015.33</v>
      </c>
      <c r="K1616" s="250">
        <v>9532.1200000000008</v>
      </c>
      <c r="L1616" s="250">
        <v>0</v>
      </c>
      <c r="M1616" s="250">
        <v>0</v>
      </c>
      <c r="N1616" s="250">
        <v>24499.25</v>
      </c>
      <c r="O1616" s="561" t="s">
        <v>27</v>
      </c>
      <c r="P1616" s="25"/>
      <c r="Q1616" s="25"/>
      <c r="R1616" s="25"/>
      <c r="S1616" s="25"/>
      <c r="T1616" s="25"/>
      <c r="U1616" s="25"/>
      <c r="V1616" s="25"/>
      <c r="W1616" s="25"/>
      <c r="GA1616" s="68"/>
    </row>
    <row r="1617" spans="2:183" s="67" customFormat="1" ht="67.5" customHeight="1" x14ac:dyDescent="0.35">
      <c r="B1617" s="25" t="s">
        <v>8</v>
      </c>
      <c r="C1617" s="261" t="s">
        <v>2218</v>
      </c>
      <c r="D1617" s="25"/>
      <c r="E1617" s="261" t="s">
        <v>2722</v>
      </c>
      <c r="F1617" s="25" t="s">
        <v>2723</v>
      </c>
      <c r="G1617" s="250">
        <v>102275.4</v>
      </c>
      <c r="H1617" s="37">
        <f>J1617+K1617+L1617+M1617+N1617</f>
        <v>69641.45</v>
      </c>
      <c r="I1617" s="93">
        <f t="shared" si="25"/>
        <v>0.75000003589816122</v>
      </c>
      <c r="J1617" s="250">
        <v>44396.42</v>
      </c>
      <c r="K1617" s="250">
        <v>7834.67</v>
      </c>
      <c r="L1617" s="250">
        <v>0</v>
      </c>
      <c r="M1617" s="250">
        <v>0</v>
      </c>
      <c r="N1617" s="250">
        <v>17410.36</v>
      </c>
      <c r="O1617" s="561" t="s">
        <v>27</v>
      </c>
      <c r="P1617" s="25"/>
      <c r="Q1617" s="25"/>
      <c r="R1617" s="25"/>
      <c r="S1617" s="25"/>
      <c r="T1617" s="25"/>
      <c r="U1617" s="25"/>
      <c r="V1617" s="25"/>
      <c r="W1617" s="25"/>
      <c r="GA1617" s="68"/>
    </row>
    <row r="1618" spans="2:183" s="67" customFormat="1" ht="74.150000000000006" customHeight="1" x14ac:dyDescent="0.35">
      <c r="B1618" s="25" t="s">
        <v>8</v>
      </c>
      <c r="C1618" s="261" t="s">
        <v>2218</v>
      </c>
      <c r="D1618" s="25"/>
      <c r="E1618" s="261" t="s">
        <v>2724</v>
      </c>
      <c r="F1618" s="25" t="s">
        <v>2725</v>
      </c>
      <c r="G1618" s="250">
        <v>545793.17000000004</v>
      </c>
      <c r="H1618" s="37">
        <f>J1618+K1618+L1618+M1618+N1618</f>
        <v>36912.639999999999</v>
      </c>
      <c r="I1618" s="93">
        <f t="shared" si="25"/>
        <v>0.75</v>
      </c>
      <c r="J1618" s="250">
        <v>23531.8</v>
      </c>
      <c r="K1618" s="250">
        <v>4152.68</v>
      </c>
      <c r="L1618" s="250">
        <v>0</v>
      </c>
      <c r="M1618" s="250">
        <v>0</v>
      </c>
      <c r="N1618" s="250">
        <v>9228.16</v>
      </c>
      <c r="O1618" s="561" t="s">
        <v>27</v>
      </c>
      <c r="P1618" s="25"/>
      <c r="Q1618" s="25"/>
      <c r="R1618" s="25"/>
      <c r="S1618" s="25"/>
      <c r="T1618" s="25"/>
      <c r="U1618" s="25"/>
      <c r="V1618" s="25"/>
      <c r="W1618" s="25"/>
      <c r="GA1618" s="68"/>
    </row>
    <row r="1619" spans="2:183" s="67" customFormat="1" ht="93.65" customHeight="1" x14ac:dyDescent="0.35">
      <c r="B1619" s="25" t="s">
        <v>8</v>
      </c>
      <c r="C1619" s="619" t="s">
        <v>2218</v>
      </c>
      <c r="D1619" s="618"/>
      <c r="E1619" s="619" t="s">
        <v>2726</v>
      </c>
      <c r="F1619" s="620" t="s">
        <v>2727</v>
      </c>
      <c r="G1619" s="37">
        <v>440021.15</v>
      </c>
      <c r="H1619" s="37">
        <f>J1619+K1619+L1619+M1619+N1619</f>
        <v>424376.09</v>
      </c>
      <c r="I1619" s="93">
        <f t="shared" si="25"/>
        <v>0.74990577343789566</v>
      </c>
      <c r="J1619" s="37">
        <v>270505.76</v>
      </c>
      <c r="K1619" s="37">
        <v>47736.32</v>
      </c>
      <c r="L1619" s="37">
        <v>0</v>
      </c>
      <c r="M1619" s="37">
        <v>0</v>
      </c>
      <c r="N1619" s="37">
        <v>106134.01</v>
      </c>
      <c r="O1619" s="561" t="s">
        <v>27</v>
      </c>
      <c r="P1619" s="618"/>
      <c r="Q1619" s="618"/>
      <c r="R1619" s="618"/>
      <c r="S1619" s="618"/>
      <c r="T1619" s="618"/>
      <c r="U1619" s="618"/>
      <c r="V1619" s="618"/>
      <c r="W1619" s="618"/>
      <c r="GA1619" s="68"/>
    </row>
    <row r="1620" spans="2:183" s="67" customFormat="1" ht="69" customHeight="1" x14ac:dyDescent="0.35">
      <c r="B1620" s="25" t="s">
        <v>8</v>
      </c>
      <c r="C1620" s="619" t="s">
        <v>2218</v>
      </c>
      <c r="D1620" s="618"/>
      <c r="E1620" s="619" t="s">
        <v>2728</v>
      </c>
      <c r="F1620" s="620" t="s">
        <v>2729</v>
      </c>
      <c r="G1620" s="37">
        <v>11383.8</v>
      </c>
      <c r="H1620" s="37">
        <f>J1620+K1620+L1620+M1620+N1620</f>
        <v>11383.8</v>
      </c>
      <c r="I1620" s="93">
        <f t="shared" si="25"/>
        <v>0.6524095644688066</v>
      </c>
      <c r="J1620" s="37">
        <v>6312.86</v>
      </c>
      <c r="K1620" s="37">
        <v>1114.04</v>
      </c>
      <c r="L1620" s="37">
        <v>0</v>
      </c>
      <c r="M1620" s="37">
        <v>0</v>
      </c>
      <c r="N1620" s="37">
        <v>3956.9</v>
      </c>
      <c r="O1620" s="561" t="s">
        <v>27</v>
      </c>
      <c r="P1620" s="618"/>
      <c r="Q1620" s="618"/>
      <c r="R1620" s="618"/>
      <c r="S1620" s="618"/>
      <c r="T1620" s="618"/>
      <c r="U1620" s="618"/>
      <c r="V1620" s="618"/>
      <c r="W1620" s="618"/>
      <c r="GA1620" s="68"/>
    </row>
    <row r="1621" spans="2:183" s="67" customFormat="1" ht="73.5" customHeight="1" x14ac:dyDescent="0.35">
      <c r="B1621" s="25" t="s">
        <v>8</v>
      </c>
      <c r="C1621" s="619" t="s">
        <v>2218</v>
      </c>
      <c r="D1621" s="618"/>
      <c r="E1621" s="619" t="s">
        <v>2730</v>
      </c>
      <c r="F1621" s="620" t="s">
        <v>2731</v>
      </c>
      <c r="G1621" s="37">
        <v>194024.15</v>
      </c>
      <c r="H1621" s="37">
        <f>J1621+K1621+L1621+M1621+N1621</f>
        <v>191018.05</v>
      </c>
      <c r="I1621" s="93">
        <f t="shared" si="25"/>
        <v>0.49999997382446326</v>
      </c>
      <c r="J1621" s="37">
        <v>81182.66</v>
      </c>
      <c r="K1621" s="37">
        <v>14326.36</v>
      </c>
      <c r="L1621" s="37">
        <v>0</v>
      </c>
      <c r="M1621" s="37">
        <v>0</v>
      </c>
      <c r="N1621" s="37">
        <v>95509.03</v>
      </c>
      <c r="O1621" s="561" t="s">
        <v>27</v>
      </c>
      <c r="P1621" s="618"/>
      <c r="Q1621" s="618"/>
      <c r="R1621" s="618"/>
      <c r="S1621" s="618"/>
      <c r="T1621" s="618"/>
      <c r="U1621" s="618"/>
      <c r="V1621" s="618"/>
      <c r="W1621" s="618"/>
      <c r="GA1621" s="68"/>
    </row>
    <row r="1622" spans="2:183" s="67" customFormat="1" ht="81.650000000000006" customHeight="1" x14ac:dyDescent="0.35">
      <c r="B1622" s="25" t="s">
        <v>8</v>
      </c>
      <c r="C1622" s="619" t="s">
        <v>2218</v>
      </c>
      <c r="D1622" s="618"/>
      <c r="E1622" s="619" t="s">
        <v>2732</v>
      </c>
      <c r="F1622" s="620" t="s">
        <v>2733</v>
      </c>
      <c r="G1622" s="37">
        <v>52280</v>
      </c>
      <c r="H1622" s="37">
        <f>J1622+K1622+L1622+M1622+N1622</f>
        <v>32413.599999999999</v>
      </c>
      <c r="I1622" s="93">
        <f t="shared" si="25"/>
        <v>0.50000000000000011</v>
      </c>
      <c r="J1622" s="37">
        <v>13775.78</v>
      </c>
      <c r="K1622" s="37">
        <v>2431.02</v>
      </c>
      <c r="L1622" s="37">
        <v>0</v>
      </c>
      <c r="M1622" s="37">
        <v>0</v>
      </c>
      <c r="N1622" s="37">
        <v>16206.8</v>
      </c>
      <c r="O1622" s="561" t="s">
        <v>27</v>
      </c>
      <c r="P1622" s="618"/>
      <c r="Q1622" s="618"/>
      <c r="R1622" s="618"/>
      <c r="S1622" s="618"/>
      <c r="T1622" s="618"/>
      <c r="U1622" s="618"/>
      <c r="V1622" s="618"/>
      <c r="W1622" s="618"/>
      <c r="GA1622" s="68"/>
    </row>
    <row r="1623" spans="2:183" s="67" customFormat="1" ht="50.15" customHeight="1" x14ac:dyDescent="0.35">
      <c r="B1623" s="25" t="s">
        <v>8</v>
      </c>
      <c r="C1623" s="619" t="s">
        <v>2218</v>
      </c>
      <c r="D1623" s="618"/>
      <c r="E1623" s="619" t="s">
        <v>2734</v>
      </c>
      <c r="F1623" s="620" t="s">
        <v>317</v>
      </c>
      <c r="G1623" s="37">
        <v>212031.75</v>
      </c>
      <c r="H1623" s="37">
        <f>J1623+K1623+L1623+M1623+N1623</f>
        <v>184353.75</v>
      </c>
      <c r="I1623" s="93">
        <f t="shared" si="25"/>
        <v>0.73677161435555272</v>
      </c>
      <c r="J1623" s="37">
        <v>115452.61</v>
      </c>
      <c r="K1623" s="37">
        <v>20374</v>
      </c>
      <c r="L1623" s="37">
        <v>0</v>
      </c>
      <c r="M1623" s="37">
        <v>0</v>
      </c>
      <c r="N1623" s="37">
        <v>48527.14</v>
      </c>
      <c r="O1623" s="561" t="s">
        <v>27</v>
      </c>
      <c r="P1623" s="618"/>
      <c r="Q1623" s="618"/>
      <c r="R1623" s="618"/>
      <c r="S1623" s="618"/>
      <c r="T1623" s="618"/>
      <c r="U1623" s="618"/>
      <c r="V1623" s="618"/>
      <c r="W1623" s="618"/>
      <c r="GA1623" s="68"/>
    </row>
    <row r="1624" spans="2:183" s="67" customFormat="1" ht="50.15" customHeight="1" x14ac:dyDescent="0.35">
      <c r="B1624" s="25" t="s">
        <v>8</v>
      </c>
      <c r="C1624" s="619" t="s">
        <v>2218</v>
      </c>
      <c r="D1624" s="618"/>
      <c r="E1624" s="619" t="s">
        <v>2735</v>
      </c>
      <c r="F1624" s="620" t="s">
        <v>443</v>
      </c>
      <c r="G1624" s="37">
        <v>133836.79999999999</v>
      </c>
      <c r="H1624" s="37">
        <f>J1624+K1624+L1624+M1624+N1624</f>
        <v>76394.149999999994</v>
      </c>
      <c r="I1624" s="93">
        <f t="shared" si="25"/>
        <v>0.49999993454996228</v>
      </c>
      <c r="J1624" s="37">
        <v>32467.5</v>
      </c>
      <c r="K1624" s="37">
        <v>5729.57</v>
      </c>
      <c r="L1624" s="37">
        <v>0</v>
      </c>
      <c r="M1624" s="37">
        <v>0</v>
      </c>
      <c r="N1624" s="37">
        <v>38197.08</v>
      </c>
      <c r="O1624" s="561" t="s">
        <v>27</v>
      </c>
      <c r="P1624" s="618"/>
      <c r="Q1624" s="618"/>
      <c r="R1624" s="618"/>
      <c r="S1624" s="618"/>
      <c r="T1624" s="618"/>
      <c r="U1624" s="618"/>
      <c r="V1624" s="618"/>
      <c r="W1624" s="618"/>
      <c r="GA1624" s="68"/>
    </row>
    <row r="1625" spans="2:183" s="67" customFormat="1" ht="50.15" customHeight="1" x14ac:dyDescent="0.35">
      <c r="B1625" s="25" t="s">
        <v>8</v>
      </c>
      <c r="C1625" s="619" t="s">
        <v>2218</v>
      </c>
      <c r="D1625" s="618"/>
      <c r="E1625" s="619" t="s">
        <v>2736</v>
      </c>
      <c r="F1625" s="620" t="s">
        <v>2391</v>
      </c>
      <c r="G1625" s="37">
        <v>20632.759999999998</v>
      </c>
      <c r="H1625" s="37">
        <f>J1625+K1625+L1625+M1625+N1625</f>
        <v>19832.759999999998</v>
      </c>
      <c r="I1625" s="93">
        <f t="shared" si="25"/>
        <v>0.75</v>
      </c>
      <c r="J1625" s="37">
        <v>12643.38</v>
      </c>
      <c r="K1625" s="37">
        <v>2231.19</v>
      </c>
      <c r="L1625" s="37">
        <v>0</v>
      </c>
      <c r="M1625" s="37">
        <v>0</v>
      </c>
      <c r="N1625" s="37">
        <v>4958.1899999999996</v>
      </c>
      <c r="O1625" s="561" t="s">
        <v>27</v>
      </c>
      <c r="P1625" s="618"/>
      <c r="Q1625" s="618"/>
      <c r="R1625" s="618"/>
      <c r="S1625" s="618"/>
      <c r="T1625" s="618"/>
      <c r="U1625" s="618"/>
      <c r="V1625" s="618"/>
      <c r="W1625" s="618"/>
      <c r="GA1625" s="68"/>
    </row>
    <row r="1626" spans="2:183" s="67" customFormat="1" ht="50.15" customHeight="1" x14ac:dyDescent="0.35">
      <c r="B1626" s="25" t="s">
        <v>8</v>
      </c>
      <c r="C1626" s="619" t="s">
        <v>2218</v>
      </c>
      <c r="D1626" s="618"/>
      <c r="E1626" s="619" t="s">
        <v>2737</v>
      </c>
      <c r="F1626" s="620" t="s">
        <v>2404</v>
      </c>
      <c r="G1626" s="37">
        <v>34165</v>
      </c>
      <c r="H1626" s="37">
        <f>J1626+K1626+L1626+M1626+N1626</f>
        <v>22682.6</v>
      </c>
      <c r="I1626" s="93">
        <f t="shared" si="25"/>
        <v>0.61292135822172067</v>
      </c>
      <c r="J1626" s="37">
        <v>11817.25</v>
      </c>
      <c r="K1626" s="37">
        <v>2085.4</v>
      </c>
      <c r="L1626" s="37">
        <v>0</v>
      </c>
      <c r="M1626" s="37">
        <v>0</v>
      </c>
      <c r="N1626" s="37">
        <v>8779.9500000000007</v>
      </c>
      <c r="O1626" s="561" t="s">
        <v>27</v>
      </c>
      <c r="P1626" s="618"/>
      <c r="Q1626" s="618"/>
      <c r="R1626" s="618"/>
      <c r="S1626" s="618"/>
      <c r="T1626" s="618"/>
      <c r="U1626" s="618"/>
      <c r="V1626" s="618"/>
      <c r="W1626" s="618"/>
      <c r="GA1626" s="68"/>
    </row>
    <row r="1627" spans="2:183" s="67" customFormat="1" ht="50.15" customHeight="1" x14ac:dyDescent="0.35">
      <c r="B1627" s="25" t="s">
        <v>8</v>
      </c>
      <c r="C1627" s="619" t="s">
        <v>2218</v>
      </c>
      <c r="D1627" s="618"/>
      <c r="E1627" s="619" t="s">
        <v>2738</v>
      </c>
      <c r="F1627" s="620" t="s">
        <v>1994</v>
      </c>
      <c r="G1627" s="37">
        <v>219892.5</v>
      </c>
      <c r="H1627" s="37">
        <f>J1627+K1627+L1627+M1627+N1627</f>
        <v>169865.34</v>
      </c>
      <c r="I1627" s="93">
        <f t="shared" si="25"/>
        <v>0.74598149334054842</v>
      </c>
      <c r="J1627" s="37">
        <v>107708.94</v>
      </c>
      <c r="K1627" s="37">
        <v>19007.46</v>
      </c>
      <c r="L1627" s="37">
        <v>0</v>
      </c>
      <c r="M1627" s="37">
        <v>0</v>
      </c>
      <c r="N1627" s="37">
        <v>43148.94</v>
      </c>
      <c r="O1627" s="561" t="s">
        <v>27</v>
      </c>
      <c r="P1627" s="618"/>
      <c r="Q1627" s="618"/>
      <c r="R1627" s="618"/>
      <c r="S1627" s="618"/>
      <c r="T1627" s="618"/>
      <c r="U1627" s="618"/>
      <c r="V1627" s="618"/>
      <c r="W1627" s="618"/>
      <c r="GA1627" s="68"/>
    </row>
    <row r="1628" spans="2:183" s="67" customFormat="1" ht="71.150000000000006" customHeight="1" x14ac:dyDescent="0.35">
      <c r="B1628" s="25" t="s">
        <v>8</v>
      </c>
      <c r="C1628" s="619" t="s">
        <v>2218</v>
      </c>
      <c r="D1628" s="618"/>
      <c r="E1628" s="619" t="s">
        <v>2739</v>
      </c>
      <c r="F1628" s="620" t="s">
        <v>429</v>
      </c>
      <c r="G1628" s="37">
        <v>26664</v>
      </c>
      <c r="H1628" s="37">
        <f>J1628+K1628+L1628+M1628+N1628</f>
        <v>23661</v>
      </c>
      <c r="I1628" s="93">
        <f t="shared" si="25"/>
        <v>0.65</v>
      </c>
      <c r="J1628" s="37">
        <v>13072.7</v>
      </c>
      <c r="K1628" s="37">
        <v>2306.9499999999998</v>
      </c>
      <c r="L1628" s="37">
        <v>0</v>
      </c>
      <c r="M1628" s="37">
        <v>0</v>
      </c>
      <c r="N1628" s="37">
        <v>8281.35</v>
      </c>
      <c r="O1628" s="561" t="s">
        <v>27</v>
      </c>
      <c r="P1628" s="618"/>
      <c r="Q1628" s="618"/>
      <c r="R1628" s="618"/>
      <c r="S1628" s="618"/>
      <c r="T1628" s="618"/>
      <c r="U1628" s="618"/>
      <c r="V1628" s="618"/>
      <c r="W1628" s="618"/>
      <c r="GA1628" s="68"/>
    </row>
    <row r="1629" spans="2:183" s="67" customFormat="1" ht="50.15" customHeight="1" x14ac:dyDescent="0.35">
      <c r="B1629" s="25" t="s">
        <v>8</v>
      </c>
      <c r="C1629" s="619" t="s">
        <v>2218</v>
      </c>
      <c r="D1629" s="618"/>
      <c r="E1629" s="619" t="s">
        <v>2740</v>
      </c>
      <c r="F1629" s="620" t="s">
        <v>2465</v>
      </c>
      <c r="G1629" s="37">
        <v>37249.5</v>
      </c>
      <c r="H1629" s="37">
        <f>J1629+K1629+L1629+M1629+N1629</f>
        <v>36465.300000000003</v>
      </c>
      <c r="I1629" s="93">
        <f t="shared" si="25"/>
        <v>0.5</v>
      </c>
      <c r="J1629" s="37">
        <v>15497.75</v>
      </c>
      <c r="K1629" s="37">
        <v>2734.9</v>
      </c>
      <c r="L1629" s="37">
        <v>0</v>
      </c>
      <c r="M1629" s="37">
        <v>0</v>
      </c>
      <c r="N1629" s="37">
        <v>18232.650000000001</v>
      </c>
      <c r="O1629" s="561" t="s">
        <v>27</v>
      </c>
      <c r="P1629" s="618"/>
      <c r="Q1629" s="618"/>
      <c r="R1629" s="618"/>
      <c r="S1629" s="618"/>
      <c r="T1629" s="618"/>
      <c r="U1629" s="618"/>
      <c r="V1629" s="618"/>
      <c r="W1629" s="618"/>
      <c r="GA1629" s="68"/>
    </row>
    <row r="1630" spans="2:183" s="67" customFormat="1" ht="99" customHeight="1" x14ac:dyDescent="0.35">
      <c r="B1630" s="25" t="s">
        <v>8</v>
      </c>
      <c r="C1630" s="619" t="s">
        <v>2741</v>
      </c>
      <c r="D1630" s="618"/>
      <c r="E1630" s="619" t="s">
        <v>2742</v>
      </c>
      <c r="F1630" s="620" t="s">
        <v>2743</v>
      </c>
      <c r="G1630" s="37">
        <v>637605</v>
      </c>
      <c r="H1630" s="37">
        <f>J1630+K1630+L1630+M1630+N1630</f>
        <v>607461</v>
      </c>
      <c r="I1630" s="93">
        <f t="shared" si="25"/>
        <v>0.74999996707607564</v>
      </c>
      <c r="J1630" s="37">
        <v>387256.37</v>
      </c>
      <c r="K1630" s="37">
        <v>68339.360000000001</v>
      </c>
      <c r="L1630" s="37">
        <v>0</v>
      </c>
      <c r="M1630" s="37">
        <v>0</v>
      </c>
      <c r="N1630" s="37">
        <v>151865.26999999999</v>
      </c>
      <c r="O1630" s="561" t="s">
        <v>27</v>
      </c>
      <c r="P1630" s="618"/>
      <c r="Q1630" s="618"/>
      <c r="R1630" s="618"/>
      <c r="S1630" s="618"/>
      <c r="T1630" s="618"/>
      <c r="U1630" s="618"/>
      <c r="V1630" s="618"/>
      <c r="W1630" s="618"/>
      <c r="GA1630" s="68"/>
    </row>
    <row r="1631" spans="2:183" s="67" customFormat="1" ht="50.15" customHeight="1" x14ac:dyDescent="0.35">
      <c r="B1631" s="25" t="s">
        <v>8</v>
      </c>
      <c r="C1631" s="619" t="s">
        <v>1406</v>
      </c>
      <c r="D1631" s="618"/>
      <c r="E1631" s="619" t="s">
        <v>2744</v>
      </c>
      <c r="F1631" s="620" t="s">
        <v>500</v>
      </c>
      <c r="G1631" s="37">
        <v>289550</v>
      </c>
      <c r="H1631" s="37">
        <f>J1631+K1631+L1631+M1631+N1631</f>
        <v>289550</v>
      </c>
      <c r="I1631" s="93">
        <f t="shared" si="25"/>
        <v>1</v>
      </c>
      <c r="J1631" s="37">
        <v>246117.5</v>
      </c>
      <c r="K1631" s="37">
        <v>43432.5</v>
      </c>
      <c r="L1631" s="37">
        <v>0</v>
      </c>
      <c r="M1631" s="37">
        <v>0</v>
      </c>
      <c r="N1631" s="37">
        <v>0</v>
      </c>
      <c r="O1631" s="561" t="s">
        <v>27</v>
      </c>
      <c r="P1631" s="618"/>
      <c r="Q1631" s="618"/>
      <c r="R1631" s="618"/>
      <c r="S1631" s="618"/>
      <c r="T1631" s="618"/>
      <c r="U1631" s="618"/>
      <c r="V1631" s="618"/>
      <c r="W1631" s="618"/>
      <c r="GA1631" s="68"/>
    </row>
    <row r="1632" spans="2:183" s="67" customFormat="1" ht="50.15" customHeight="1" x14ac:dyDescent="0.35">
      <c r="B1632" s="25" t="s">
        <v>8</v>
      </c>
      <c r="C1632" s="619" t="s">
        <v>1406</v>
      </c>
      <c r="D1632" s="618"/>
      <c r="E1632" s="619" t="s">
        <v>2745</v>
      </c>
      <c r="F1632" s="620" t="s">
        <v>1143</v>
      </c>
      <c r="G1632" s="37">
        <v>187250</v>
      </c>
      <c r="H1632" s="37">
        <f>J1632+K1632+L1632+M1632+N1632</f>
        <v>187250</v>
      </c>
      <c r="I1632" s="93">
        <f t="shared" si="25"/>
        <v>1</v>
      </c>
      <c r="J1632" s="37">
        <v>159162.5</v>
      </c>
      <c r="K1632" s="37">
        <v>28087.5</v>
      </c>
      <c r="L1632" s="37">
        <v>0</v>
      </c>
      <c r="M1632" s="37">
        <v>0</v>
      </c>
      <c r="N1632" s="37">
        <v>0</v>
      </c>
      <c r="O1632" s="561" t="s">
        <v>27</v>
      </c>
      <c r="P1632" s="618"/>
      <c r="Q1632" s="618"/>
      <c r="R1632" s="618"/>
      <c r="S1632" s="618"/>
      <c r="T1632" s="618"/>
      <c r="U1632" s="618"/>
      <c r="V1632" s="618"/>
      <c r="W1632" s="618"/>
      <c r="GA1632" s="68"/>
    </row>
    <row r="1633" spans="2:183" s="67" customFormat="1" ht="70.5" customHeight="1" x14ac:dyDescent="0.35">
      <c r="B1633" s="25" t="s">
        <v>8</v>
      </c>
      <c r="C1633" s="619" t="s">
        <v>2746</v>
      </c>
      <c r="D1633" s="618"/>
      <c r="E1633" s="619" t="s">
        <v>2747</v>
      </c>
      <c r="F1633" s="620" t="s">
        <v>500</v>
      </c>
      <c r="G1633" s="37">
        <v>266100</v>
      </c>
      <c r="H1633" s="37">
        <f>J1633+K1633+L1633+M1633+N1633</f>
        <v>266100</v>
      </c>
      <c r="I1633" s="93">
        <f t="shared" si="25"/>
        <v>0.8</v>
      </c>
      <c r="J1633" s="37">
        <v>180948</v>
      </c>
      <c r="K1633" s="37">
        <v>31932</v>
      </c>
      <c r="L1633" s="37">
        <v>0</v>
      </c>
      <c r="M1633" s="37">
        <v>0</v>
      </c>
      <c r="N1633" s="37">
        <v>53220</v>
      </c>
      <c r="O1633" s="561" t="s">
        <v>27</v>
      </c>
      <c r="P1633" s="618"/>
      <c r="Q1633" s="618"/>
      <c r="R1633" s="618"/>
      <c r="S1633" s="618"/>
      <c r="T1633" s="618"/>
      <c r="U1633" s="618"/>
      <c r="V1633" s="618"/>
      <c r="W1633" s="618"/>
      <c r="GA1633" s="68"/>
    </row>
    <row r="1634" spans="2:183" s="67" customFormat="1" ht="63.65" customHeight="1" x14ac:dyDescent="0.35">
      <c r="B1634" s="25" t="s">
        <v>8</v>
      </c>
      <c r="C1634" s="619" t="s">
        <v>1487</v>
      </c>
      <c r="D1634" s="618"/>
      <c r="E1634" s="619" t="s">
        <v>2748</v>
      </c>
      <c r="F1634" s="620" t="s">
        <v>2749</v>
      </c>
      <c r="G1634" s="37">
        <v>12000</v>
      </c>
      <c r="H1634" s="37">
        <f>J1634+K1634+L1634+M1634+N1634</f>
        <v>12000</v>
      </c>
      <c r="I1634" s="93">
        <f t="shared" si="25"/>
        <v>1</v>
      </c>
      <c r="J1634" s="37">
        <v>10200</v>
      </c>
      <c r="K1634" s="37">
        <v>1800</v>
      </c>
      <c r="L1634" s="37">
        <v>0</v>
      </c>
      <c r="M1634" s="37">
        <v>0</v>
      </c>
      <c r="N1634" s="37">
        <v>0</v>
      </c>
      <c r="O1634" s="561" t="s">
        <v>27</v>
      </c>
      <c r="P1634" s="618"/>
      <c r="Q1634" s="618"/>
      <c r="R1634" s="618"/>
      <c r="S1634" s="618"/>
      <c r="T1634" s="618"/>
      <c r="U1634" s="618"/>
      <c r="V1634" s="618"/>
      <c r="W1634" s="618"/>
      <c r="GA1634" s="68"/>
    </row>
    <row r="1635" spans="2:183" s="67" customFormat="1" ht="73.5" customHeight="1" x14ac:dyDescent="0.35">
      <c r="B1635" s="25" t="s">
        <v>8</v>
      </c>
      <c r="C1635" s="619" t="s">
        <v>1487</v>
      </c>
      <c r="D1635" s="618"/>
      <c r="E1635" s="619" t="s">
        <v>2750</v>
      </c>
      <c r="F1635" s="620" t="s">
        <v>2751</v>
      </c>
      <c r="G1635" s="37">
        <v>12000</v>
      </c>
      <c r="H1635" s="37">
        <f>J1635+K1635+L1635+M1635+N1635</f>
        <v>12000</v>
      </c>
      <c r="I1635" s="93">
        <f t="shared" si="25"/>
        <v>1</v>
      </c>
      <c r="J1635" s="37">
        <v>10200</v>
      </c>
      <c r="K1635" s="37">
        <v>1800</v>
      </c>
      <c r="L1635" s="37">
        <v>0</v>
      </c>
      <c r="M1635" s="37">
        <v>0</v>
      </c>
      <c r="N1635" s="37">
        <v>0</v>
      </c>
      <c r="O1635" s="561" t="s">
        <v>27</v>
      </c>
      <c r="P1635" s="618"/>
      <c r="Q1635" s="618"/>
      <c r="R1635" s="618"/>
      <c r="S1635" s="618"/>
      <c r="T1635" s="618"/>
      <c r="U1635" s="618"/>
      <c r="V1635" s="618"/>
      <c r="W1635" s="618"/>
      <c r="GA1635" s="68"/>
    </row>
    <row r="1636" spans="2:183" s="67" customFormat="1" ht="82.5" customHeight="1" x14ac:dyDescent="0.35">
      <c r="B1636" s="25" t="s">
        <v>8</v>
      </c>
      <c r="C1636" s="619" t="s">
        <v>1603</v>
      </c>
      <c r="D1636" s="618"/>
      <c r="E1636" s="619" t="s">
        <v>2752</v>
      </c>
      <c r="F1636" s="620" t="s">
        <v>2753</v>
      </c>
      <c r="G1636" s="37">
        <v>199402.71</v>
      </c>
      <c r="H1636" s="37">
        <f>J1636+K1636+L1636+M1636+N1636</f>
        <v>172176.33000000002</v>
      </c>
      <c r="I1636" s="93">
        <f t="shared" si="25"/>
        <v>0.64999991578401051</v>
      </c>
      <c r="J1636" s="37">
        <v>95127.41</v>
      </c>
      <c r="K1636" s="37">
        <v>16787.189999999999</v>
      </c>
      <c r="L1636" s="37">
        <v>0</v>
      </c>
      <c r="M1636" s="37">
        <v>0</v>
      </c>
      <c r="N1636" s="37">
        <v>60261.73</v>
      </c>
      <c r="O1636" s="561" t="s">
        <v>27</v>
      </c>
      <c r="P1636" s="618"/>
      <c r="Q1636" s="618"/>
      <c r="R1636" s="618"/>
      <c r="S1636" s="618"/>
      <c r="T1636" s="618"/>
      <c r="U1636" s="618"/>
      <c r="V1636" s="618"/>
      <c r="W1636" s="618"/>
      <c r="GA1636" s="68"/>
    </row>
    <row r="1637" spans="2:183" s="67" customFormat="1" ht="81" customHeight="1" x14ac:dyDescent="0.35">
      <c r="B1637" s="25" t="s">
        <v>8</v>
      </c>
      <c r="C1637" s="619" t="s">
        <v>1603</v>
      </c>
      <c r="D1637" s="618"/>
      <c r="E1637" s="619" t="s">
        <v>2754</v>
      </c>
      <c r="F1637" s="620" t="s">
        <v>2755</v>
      </c>
      <c r="G1637" s="37">
        <v>193749</v>
      </c>
      <c r="H1637" s="37">
        <f>J1637+K1637+L1637+M1637+N1637</f>
        <v>184428.83</v>
      </c>
      <c r="I1637" s="93">
        <f t="shared" si="25"/>
        <v>0.64999994848961518</v>
      </c>
      <c r="J1637" s="37">
        <v>101896.92</v>
      </c>
      <c r="K1637" s="37">
        <v>17981.810000000001</v>
      </c>
      <c r="L1637" s="37">
        <v>0</v>
      </c>
      <c r="M1637" s="37">
        <v>0</v>
      </c>
      <c r="N1637" s="37">
        <v>64550.1</v>
      </c>
      <c r="O1637" s="561" t="s">
        <v>27</v>
      </c>
      <c r="P1637" s="618"/>
      <c r="Q1637" s="618"/>
      <c r="R1637" s="618"/>
      <c r="S1637" s="618"/>
      <c r="T1637" s="618"/>
      <c r="U1637" s="618"/>
      <c r="V1637" s="618"/>
      <c r="W1637" s="618"/>
      <c r="GA1637" s="68"/>
    </row>
    <row r="1638" spans="2:183" s="67" customFormat="1" ht="72" customHeight="1" x14ac:dyDescent="0.35">
      <c r="B1638" s="25" t="s">
        <v>8</v>
      </c>
      <c r="C1638" s="619" t="s">
        <v>2756</v>
      </c>
      <c r="D1638" s="618"/>
      <c r="E1638" s="619" t="s">
        <v>2757</v>
      </c>
      <c r="F1638" s="620" t="s">
        <v>2758</v>
      </c>
      <c r="G1638" s="37">
        <v>169173.1</v>
      </c>
      <c r="H1638" s="37">
        <f>J1638+K1638+L1638+M1638+N1638</f>
        <v>154991.06</v>
      </c>
      <c r="I1638" s="93">
        <f t="shared" si="25"/>
        <v>1</v>
      </c>
      <c r="J1638" s="37">
        <v>131742.39999999999</v>
      </c>
      <c r="K1638" s="37">
        <v>23248.66</v>
      </c>
      <c r="L1638" s="37">
        <v>0</v>
      </c>
      <c r="M1638" s="37">
        <v>0</v>
      </c>
      <c r="N1638" s="37">
        <v>0</v>
      </c>
      <c r="O1638" s="561" t="s">
        <v>27</v>
      </c>
      <c r="P1638" s="618"/>
      <c r="Q1638" s="618"/>
      <c r="R1638" s="618"/>
      <c r="S1638" s="618"/>
      <c r="T1638" s="618"/>
      <c r="U1638" s="618"/>
      <c r="V1638" s="618"/>
      <c r="W1638" s="618"/>
      <c r="GA1638" s="68"/>
    </row>
    <row r="1639" spans="2:183" s="67" customFormat="1" ht="77.150000000000006" customHeight="1" x14ac:dyDescent="0.35">
      <c r="B1639" s="25" t="s">
        <v>8</v>
      </c>
      <c r="C1639" s="619" t="s">
        <v>2218</v>
      </c>
      <c r="D1639" s="618"/>
      <c r="E1639" s="619" t="s">
        <v>2759</v>
      </c>
      <c r="F1639" s="618" t="s">
        <v>2760</v>
      </c>
      <c r="G1639" s="37">
        <v>73896.23</v>
      </c>
      <c r="H1639" s="37">
        <f>J1639+K1639+L1639+M1639+N1639</f>
        <v>73896.23000000001</v>
      </c>
      <c r="I1639" s="93">
        <f t="shared" si="25"/>
        <v>0.72947253195460715</v>
      </c>
      <c r="J1639" s="37">
        <v>45819.47</v>
      </c>
      <c r="K1639" s="37">
        <v>8085.8</v>
      </c>
      <c r="L1639" s="37">
        <v>0</v>
      </c>
      <c r="M1639" s="37">
        <v>0</v>
      </c>
      <c r="N1639" s="37">
        <v>19990.96</v>
      </c>
      <c r="O1639" s="561" t="s">
        <v>27</v>
      </c>
      <c r="P1639" s="618"/>
      <c r="Q1639" s="618"/>
      <c r="R1639" s="618"/>
      <c r="S1639" s="618"/>
      <c r="T1639" s="618"/>
      <c r="U1639" s="618"/>
      <c r="V1639" s="618"/>
      <c r="W1639" s="618"/>
      <c r="GA1639" s="68"/>
    </row>
    <row r="1640" spans="2:183" s="67" customFormat="1" ht="50.15" customHeight="1" x14ac:dyDescent="0.35">
      <c r="B1640" s="25" t="s">
        <v>8</v>
      </c>
      <c r="C1640" s="619" t="s">
        <v>2218</v>
      </c>
      <c r="D1640" s="618"/>
      <c r="E1640" s="619" t="s">
        <v>2761</v>
      </c>
      <c r="F1640" s="618" t="s">
        <v>2762</v>
      </c>
      <c r="G1640" s="37">
        <v>79220.62</v>
      </c>
      <c r="H1640" s="37">
        <f>J1640+K1640+L1640+M1640+N1640</f>
        <v>78970.260000000009</v>
      </c>
      <c r="I1640" s="93">
        <f t="shared" si="25"/>
        <v>0.7499999366850254</v>
      </c>
      <c r="J1640" s="37">
        <v>50343.53</v>
      </c>
      <c r="K1640" s="37">
        <v>8884.16</v>
      </c>
      <c r="L1640" s="37">
        <v>0</v>
      </c>
      <c r="M1640" s="37">
        <v>0</v>
      </c>
      <c r="N1640" s="37">
        <v>19742.57</v>
      </c>
      <c r="O1640" s="561" t="s">
        <v>27</v>
      </c>
      <c r="P1640" s="618"/>
      <c r="Q1640" s="618"/>
      <c r="R1640" s="618"/>
      <c r="S1640" s="618"/>
      <c r="T1640" s="618"/>
      <c r="U1640" s="618"/>
      <c r="V1640" s="618"/>
      <c r="W1640" s="618"/>
      <c r="GA1640" s="68"/>
    </row>
    <row r="1641" spans="2:183" s="67" customFormat="1" ht="50.15" customHeight="1" x14ac:dyDescent="0.35">
      <c r="B1641" s="25" t="s">
        <v>8</v>
      </c>
      <c r="C1641" s="619" t="s">
        <v>2218</v>
      </c>
      <c r="D1641" s="618"/>
      <c r="E1641" s="619" t="s">
        <v>2763</v>
      </c>
      <c r="F1641" s="618" t="s">
        <v>2764</v>
      </c>
      <c r="G1641" s="37">
        <v>129134.14</v>
      </c>
      <c r="H1641" s="37">
        <f>J1641+K1641+L1641+M1641+N1641</f>
        <v>115548.59</v>
      </c>
      <c r="I1641" s="93">
        <f t="shared" si="25"/>
        <v>0.74143215421321895</v>
      </c>
      <c r="J1641" s="37">
        <v>72820.72</v>
      </c>
      <c r="K1641" s="37">
        <v>12850.72</v>
      </c>
      <c r="L1641" s="37">
        <v>0</v>
      </c>
      <c r="M1641" s="37">
        <v>0</v>
      </c>
      <c r="N1641" s="37">
        <v>29877.15</v>
      </c>
      <c r="O1641" s="561" t="s">
        <v>27</v>
      </c>
      <c r="P1641" s="618"/>
      <c r="Q1641" s="618"/>
      <c r="R1641" s="618"/>
      <c r="S1641" s="618"/>
      <c r="T1641" s="618"/>
      <c r="U1641" s="618"/>
      <c r="V1641" s="618"/>
      <c r="W1641" s="618"/>
      <c r="GA1641" s="68"/>
    </row>
    <row r="1642" spans="2:183" s="67" customFormat="1" ht="59.15" customHeight="1" x14ac:dyDescent="0.35">
      <c r="B1642" s="25" t="s">
        <v>8</v>
      </c>
      <c r="C1642" s="619" t="s">
        <v>2218</v>
      </c>
      <c r="D1642" s="618"/>
      <c r="E1642" s="619" t="s">
        <v>2765</v>
      </c>
      <c r="F1642" s="618" t="s">
        <v>793</v>
      </c>
      <c r="G1642" s="37">
        <v>231849.44</v>
      </c>
      <c r="H1642" s="37">
        <f>J1642+K1642+L1642+M1642+N1642</f>
        <v>218965.13999999998</v>
      </c>
      <c r="I1642" s="93">
        <f t="shared" si="25"/>
        <v>0.75000002283468503</v>
      </c>
      <c r="J1642" s="37">
        <v>139590.28</v>
      </c>
      <c r="K1642" s="37">
        <v>24633.58</v>
      </c>
      <c r="L1642" s="37">
        <v>0</v>
      </c>
      <c r="M1642" s="37">
        <v>0</v>
      </c>
      <c r="N1642" s="37">
        <v>54741.279999999999</v>
      </c>
      <c r="O1642" s="561" t="s">
        <v>27</v>
      </c>
      <c r="P1642" s="618"/>
      <c r="Q1642" s="618"/>
      <c r="R1642" s="618"/>
      <c r="S1642" s="618"/>
      <c r="T1642" s="618"/>
      <c r="U1642" s="618"/>
      <c r="V1642" s="618"/>
      <c r="W1642" s="618"/>
      <c r="GA1642" s="68"/>
    </row>
    <row r="1643" spans="2:183" s="67" customFormat="1" ht="50.15" customHeight="1" x14ac:dyDescent="0.35">
      <c r="B1643" s="25" t="s">
        <v>8</v>
      </c>
      <c r="C1643" s="287" t="s">
        <v>2218</v>
      </c>
      <c r="D1643" s="409"/>
      <c r="E1643" s="619" t="s">
        <v>2766</v>
      </c>
      <c r="F1643" s="618" t="s">
        <v>1888</v>
      </c>
      <c r="G1643" s="37">
        <v>21298.799999999999</v>
      </c>
      <c r="H1643" s="37">
        <f>J1643+K1643+L1643+M1643+N1643</f>
        <v>21298.799999999999</v>
      </c>
      <c r="I1643" s="93">
        <f t="shared" si="25"/>
        <v>0.75</v>
      </c>
      <c r="J1643" s="37">
        <v>13577.98</v>
      </c>
      <c r="K1643" s="37">
        <v>2396.12</v>
      </c>
      <c r="L1643" s="37">
        <v>0</v>
      </c>
      <c r="M1643" s="37">
        <v>0</v>
      </c>
      <c r="N1643" s="37">
        <v>5324.7</v>
      </c>
      <c r="O1643" s="561" t="s">
        <v>27</v>
      </c>
      <c r="P1643" s="618"/>
      <c r="Q1643" s="618"/>
      <c r="R1643" s="618"/>
      <c r="S1643" s="618"/>
      <c r="T1643" s="618"/>
      <c r="U1643" s="618"/>
      <c r="V1643" s="618"/>
      <c r="W1643" s="618"/>
      <c r="GA1643" s="68"/>
    </row>
    <row r="1644" spans="2:183" s="67" customFormat="1" ht="50.15" customHeight="1" x14ac:dyDescent="0.35">
      <c r="B1644" s="25" t="s">
        <v>8</v>
      </c>
      <c r="C1644" s="287" t="s">
        <v>2218</v>
      </c>
      <c r="D1644" s="409"/>
      <c r="E1644" s="619" t="s">
        <v>2767</v>
      </c>
      <c r="F1644" s="618" t="s">
        <v>353</v>
      </c>
      <c r="G1644" s="37">
        <v>91770.87</v>
      </c>
      <c r="H1644" s="37">
        <f>J1644+K1644+L1644+M1644+N1644</f>
        <v>88946.16</v>
      </c>
      <c r="I1644" s="93">
        <f t="shared" si="25"/>
        <v>0.74999999999999989</v>
      </c>
      <c r="J1644" s="37">
        <v>56703.17</v>
      </c>
      <c r="K1644" s="37">
        <v>10006.450000000001</v>
      </c>
      <c r="L1644" s="37">
        <v>0</v>
      </c>
      <c r="M1644" s="37">
        <v>0</v>
      </c>
      <c r="N1644" s="37">
        <v>22236.54</v>
      </c>
      <c r="O1644" s="561" t="s">
        <v>27</v>
      </c>
      <c r="P1644" s="618"/>
      <c r="Q1644" s="618"/>
      <c r="R1644" s="618"/>
      <c r="S1644" s="618"/>
      <c r="T1644" s="618"/>
      <c r="U1644" s="618"/>
      <c r="V1644" s="618"/>
      <c r="W1644" s="618"/>
      <c r="GA1644" s="68"/>
    </row>
    <row r="1645" spans="2:183" s="67" customFormat="1" ht="71.150000000000006" customHeight="1" x14ac:dyDescent="0.35">
      <c r="B1645" s="25" t="s">
        <v>8</v>
      </c>
      <c r="C1645" s="287" t="s">
        <v>2218</v>
      </c>
      <c r="D1645" s="409"/>
      <c r="E1645" s="619" t="s">
        <v>2768</v>
      </c>
      <c r="F1645" s="620" t="s">
        <v>2769</v>
      </c>
      <c r="G1645" s="37">
        <v>140172.79999999999</v>
      </c>
      <c r="H1645" s="37">
        <f>J1645+K1645+L1645+M1645+N1645</f>
        <v>133333.33000000002</v>
      </c>
      <c r="I1645" s="93">
        <f t="shared" si="25"/>
        <v>0.75000001875000033</v>
      </c>
      <c r="J1645" s="37">
        <v>100000</v>
      </c>
      <c r="K1645" s="37">
        <v>0</v>
      </c>
      <c r="L1645" s="37">
        <v>0</v>
      </c>
      <c r="M1645" s="37">
        <v>0</v>
      </c>
      <c r="N1645" s="37">
        <v>33333.33</v>
      </c>
      <c r="O1645" s="561" t="s">
        <v>27</v>
      </c>
      <c r="P1645" s="618"/>
      <c r="Q1645" s="618"/>
      <c r="R1645" s="618"/>
      <c r="S1645" s="618"/>
      <c r="T1645" s="618"/>
      <c r="U1645" s="618"/>
      <c r="V1645" s="618"/>
      <c r="W1645" s="618"/>
      <c r="GA1645" s="68"/>
    </row>
    <row r="1646" spans="2:183" s="67" customFormat="1" ht="50.15" customHeight="1" x14ac:dyDescent="0.35">
      <c r="B1646" s="25" t="s">
        <v>8</v>
      </c>
      <c r="C1646" s="287" t="s">
        <v>2218</v>
      </c>
      <c r="D1646" s="409"/>
      <c r="E1646" s="619" t="s">
        <v>2770</v>
      </c>
      <c r="F1646" s="620" t="s">
        <v>2769</v>
      </c>
      <c r="G1646" s="37">
        <v>204806.9</v>
      </c>
      <c r="H1646" s="37">
        <f>J1646+K1646+L1646+M1646+N1646</f>
        <v>204806.9</v>
      </c>
      <c r="I1646" s="93">
        <f t="shared" si="25"/>
        <v>0.5</v>
      </c>
      <c r="J1646" s="37">
        <v>87042.93</v>
      </c>
      <c r="K1646" s="37">
        <v>15360.52</v>
      </c>
      <c r="L1646" s="37">
        <v>0</v>
      </c>
      <c r="M1646" s="37">
        <v>0</v>
      </c>
      <c r="N1646" s="37">
        <v>102403.45</v>
      </c>
      <c r="O1646" s="561" t="s">
        <v>27</v>
      </c>
      <c r="P1646" s="618"/>
      <c r="Q1646" s="618"/>
      <c r="R1646" s="618"/>
      <c r="S1646" s="618"/>
      <c r="T1646" s="618"/>
      <c r="U1646" s="618"/>
      <c r="V1646" s="618"/>
      <c r="W1646" s="618"/>
      <c r="GA1646" s="68"/>
    </row>
    <row r="1647" spans="2:183" s="67" customFormat="1" ht="66" customHeight="1" x14ac:dyDescent="0.35">
      <c r="B1647" s="25" t="s">
        <v>8</v>
      </c>
      <c r="C1647" s="287" t="s">
        <v>2218</v>
      </c>
      <c r="D1647" s="409"/>
      <c r="E1647" s="619" t="s">
        <v>2771</v>
      </c>
      <c r="F1647" s="618" t="s">
        <v>586</v>
      </c>
      <c r="G1647" s="37">
        <v>426723</v>
      </c>
      <c r="H1647" s="37">
        <f>J1647+K1647+L1647+M1647+N1647</f>
        <v>351935.9</v>
      </c>
      <c r="I1647" s="93">
        <f t="shared" si="25"/>
        <v>0.69710597867395729</v>
      </c>
      <c r="J1647" s="37">
        <v>208536.12</v>
      </c>
      <c r="K1647" s="37">
        <v>36800.5</v>
      </c>
      <c r="L1647" s="37">
        <v>0</v>
      </c>
      <c r="M1647" s="37">
        <v>0</v>
      </c>
      <c r="N1647" s="37">
        <v>106599.28</v>
      </c>
      <c r="O1647" s="561" t="s">
        <v>27</v>
      </c>
      <c r="P1647" s="618"/>
      <c r="Q1647" s="618"/>
      <c r="R1647" s="618"/>
      <c r="S1647" s="618"/>
      <c r="T1647" s="618"/>
      <c r="U1647" s="618"/>
      <c r="V1647" s="618"/>
      <c r="W1647" s="618"/>
      <c r="GA1647" s="68"/>
    </row>
    <row r="1648" spans="2:183" s="67" customFormat="1" ht="50.15" customHeight="1" x14ac:dyDescent="0.35">
      <c r="B1648" s="25" t="s">
        <v>8</v>
      </c>
      <c r="C1648" s="287" t="s">
        <v>2218</v>
      </c>
      <c r="D1648" s="409"/>
      <c r="E1648" s="619" t="s">
        <v>2772</v>
      </c>
      <c r="F1648" s="618" t="s">
        <v>2773</v>
      </c>
      <c r="G1648" s="37">
        <v>131852.59</v>
      </c>
      <c r="H1648" s="37">
        <f>J1648+K1648+L1648+M1648+N1648</f>
        <v>113783.06999999999</v>
      </c>
      <c r="I1648" s="93">
        <f t="shared" si="25"/>
        <v>0.84999991650778972</v>
      </c>
      <c r="J1648" s="37">
        <v>82208.259999999995</v>
      </c>
      <c r="K1648" s="37">
        <v>14507.34</v>
      </c>
      <c r="L1648" s="37">
        <v>0</v>
      </c>
      <c r="M1648" s="37">
        <v>0</v>
      </c>
      <c r="N1648" s="37">
        <v>17067.47</v>
      </c>
      <c r="O1648" s="561" t="s">
        <v>27</v>
      </c>
      <c r="P1648" s="618"/>
      <c r="Q1648" s="618"/>
      <c r="R1648" s="618"/>
      <c r="S1648" s="618"/>
      <c r="T1648" s="618"/>
      <c r="U1648" s="618"/>
      <c r="V1648" s="618"/>
      <c r="W1648" s="618"/>
      <c r="GA1648" s="68"/>
    </row>
    <row r="1649" spans="2:183" s="67" customFormat="1" ht="50.15" customHeight="1" x14ac:dyDescent="0.35">
      <c r="B1649" s="25" t="s">
        <v>8</v>
      </c>
      <c r="C1649" s="287" t="s">
        <v>2218</v>
      </c>
      <c r="D1649" s="409"/>
      <c r="E1649" s="619" t="s">
        <v>2774</v>
      </c>
      <c r="F1649" s="618" t="s">
        <v>592</v>
      </c>
      <c r="G1649" s="37">
        <v>62816.1</v>
      </c>
      <c r="H1649" s="37">
        <f>J1649+K1649+L1649+M1649+N1649</f>
        <v>61574.45</v>
      </c>
      <c r="I1649" s="93">
        <f t="shared" si="25"/>
        <v>0.58363850590626476</v>
      </c>
      <c r="J1649" s="37">
        <v>30546.63</v>
      </c>
      <c r="K1649" s="37">
        <v>5390.59</v>
      </c>
      <c r="L1649" s="37">
        <v>0</v>
      </c>
      <c r="M1649" s="37">
        <v>0</v>
      </c>
      <c r="N1649" s="37">
        <v>25637.23</v>
      </c>
      <c r="O1649" s="561" t="s">
        <v>27</v>
      </c>
      <c r="P1649" s="618"/>
      <c r="Q1649" s="618"/>
      <c r="R1649" s="618"/>
      <c r="S1649" s="618"/>
      <c r="T1649" s="618"/>
      <c r="U1649" s="618"/>
      <c r="V1649" s="618"/>
      <c r="W1649" s="618"/>
      <c r="GA1649" s="68"/>
    </row>
    <row r="1650" spans="2:183" s="67" customFormat="1" ht="71.150000000000006" customHeight="1" x14ac:dyDescent="0.35">
      <c r="B1650" s="25" t="s">
        <v>8</v>
      </c>
      <c r="C1650" s="287" t="s">
        <v>72</v>
      </c>
      <c r="D1650" s="409"/>
      <c r="E1650" s="619" t="s">
        <v>2775</v>
      </c>
      <c r="F1650" s="620" t="s">
        <v>2751</v>
      </c>
      <c r="G1650" s="37">
        <v>50493.760000000002</v>
      </c>
      <c r="H1650" s="37">
        <f>J1650+K1650+L1650+M1650+N1650</f>
        <v>14252.82</v>
      </c>
      <c r="I1650" s="93">
        <f t="shared" si="25"/>
        <v>0.64999978951533799</v>
      </c>
      <c r="J1650" s="37">
        <v>9264.33</v>
      </c>
      <c r="K1650" s="37">
        <v>0</v>
      </c>
      <c r="L1650" s="37">
        <v>0</v>
      </c>
      <c r="M1650" s="37">
        <v>0</v>
      </c>
      <c r="N1650" s="37">
        <v>4988.49</v>
      </c>
      <c r="O1650" s="561" t="s">
        <v>27</v>
      </c>
      <c r="P1650" s="618"/>
      <c r="Q1650" s="618"/>
      <c r="R1650" s="618"/>
      <c r="S1650" s="618"/>
      <c r="T1650" s="618"/>
      <c r="U1650" s="618"/>
      <c r="V1650" s="618"/>
      <c r="W1650" s="618"/>
      <c r="GA1650" s="68"/>
    </row>
    <row r="1651" spans="2:183" s="67" customFormat="1" ht="73.5" customHeight="1" x14ac:dyDescent="0.35">
      <c r="B1651" s="25" t="s">
        <v>8</v>
      </c>
      <c r="C1651" s="287" t="s">
        <v>1406</v>
      </c>
      <c r="D1651" s="409"/>
      <c r="E1651" s="619" t="s">
        <v>2776</v>
      </c>
      <c r="F1651" s="620" t="s">
        <v>353</v>
      </c>
      <c r="G1651" s="37">
        <v>242098.33</v>
      </c>
      <c r="H1651" s="37">
        <f>J1651+K1651+L1651+M1651+N1651</f>
        <v>240927.2</v>
      </c>
      <c r="I1651" s="93">
        <f t="shared" si="25"/>
        <v>1</v>
      </c>
      <c r="J1651" s="37">
        <v>240927.2</v>
      </c>
      <c r="K1651" s="37">
        <v>0</v>
      </c>
      <c r="L1651" s="37">
        <v>0</v>
      </c>
      <c r="M1651" s="37">
        <v>0</v>
      </c>
      <c r="N1651" s="37">
        <v>0</v>
      </c>
      <c r="O1651" s="561" t="s">
        <v>27</v>
      </c>
      <c r="P1651" s="618"/>
      <c r="Q1651" s="618"/>
      <c r="R1651" s="618"/>
      <c r="S1651" s="618"/>
      <c r="T1651" s="618"/>
      <c r="U1651" s="618"/>
      <c r="V1651" s="618"/>
      <c r="W1651" s="618"/>
      <c r="GA1651" s="68"/>
    </row>
    <row r="1652" spans="2:183" s="67" customFormat="1" ht="72.650000000000006" customHeight="1" x14ac:dyDescent="0.35">
      <c r="B1652" s="25" t="s">
        <v>8</v>
      </c>
      <c r="C1652" s="287" t="s">
        <v>1414</v>
      </c>
      <c r="D1652" s="409"/>
      <c r="E1652" s="619" t="s">
        <v>2777</v>
      </c>
      <c r="F1652" s="620" t="s">
        <v>416</v>
      </c>
      <c r="G1652" s="37">
        <v>87337.5</v>
      </c>
      <c r="H1652" s="37">
        <f>J1652+K1652+L1652+M1652+N1652</f>
        <v>32708.999999999996</v>
      </c>
      <c r="I1652" s="93">
        <f t="shared" si="25"/>
        <v>0.8</v>
      </c>
      <c r="J1652" s="37">
        <v>22242.12</v>
      </c>
      <c r="K1652" s="37">
        <v>3925.08</v>
      </c>
      <c r="L1652" s="37">
        <v>0</v>
      </c>
      <c r="M1652" s="37">
        <v>0</v>
      </c>
      <c r="N1652" s="37">
        <v>6541.8</v>
      </c>
      <c r="O1652" s="561" t="s">
        <v>27</v>
      </c>
      <c r="P1652" s="618"/>
      <c r="Q1652" s="618"/>
      <c r="R1652" s="618"/>
      <c r="S1652" s="618"/>
      <c r="T1652" s="618"/>
      <c r="U1652" s="618"/>
      <c r="V1652" s="618"/>
      <c r="W1652" s="618"/>
      <c r="GA1652" s="68"/>
    </row>
    <row r="1653" spans="2:183" s="67" customFormat="1" ht="50.15" customHeight="1" x14ac:dyDescent="0.35">
      <c r="B1653" s="25" t="s">
        <v>8</v>
      </c>
      <c r="C1653" s="287" t="s">
        <v>1449</v>
      </c>
      <c r="D1653" s="409"/>
      <c r="E1653" s="619" t="s">
        <v>1449</v>
      </c>
      <c r="F1653" s="620" t="s">
        <v>2778</v>
      </c>
      <c r="G1653" s="37">
        <v>42000</v>
      </c>
      <c r="H1653" s="37">
        <f>J1653+K1653+L1653+M1653+N1653</f>
        <v>42000</v>
      </c>
      <c r="I1653" s="93">
        <f t="shared" si="25"/>
        <v>1</v>
      </c>
      <c r="J1653" s="37">
        <v>35700</v>
      </c>
      <c r="K1653" s="37">
        <v>6300</v>
      </c>
      <c r="L1653" s="37">
        <v>0</v>
      </c>
      <c r="M1653" s="37">
        <v>0</v>
      </c>
      <c r="N1653" s="37">
        <v>0</v>
      </c>
      <c r="O1653" s="561" t="s">
        <v>27</v>
      </c>
      <c r="P1653" s="618"/>
      <c r="Q1653" s="618"/>
      <c r="R1653" s="618"/>
      <c r="S1653" s="618"/>
      <c r="T1653" s="618"/>
      <c r="U1653" s="618"/>
      <c r="V1653" s="618"/>
      <c r="W1653" s="618"/>
      <c r="GA1653" s="68"/>
    </row>
    <row r="1654" spans="2:183" s="67" customFormat="1" ht="50.15" customHeight="1" x14ac:dyDescent="0.35">
      <c r="B1654" s="25" t="s">
        <v>8</v>
      </c>
      <c r="C1654" s="287" t="s">
        <v>1449</v>
      </c>
      <c r="D1654" s="409"/>
      <c r="E1654" s="619" t="s">
        <v>1449</v>
      </c>
      <c r="F1654" s="620" t="s">
        <v>2779</v>
      </c>
      <c r="G1654" s="37">
        <v>48000</v>
      </c>
      <c r="H1654" s="37">
        <f>J1654+K1654+L1654+M1654+N1654</f>
        <v>48000</v>
      </c>
      <c r="I1654" s="93">
        <f t="shared" si="25"/>
        <v>1</v>
      </c>
      <c r="J1654" s="37">
        <v>40800</v>
      </c>
      <c r="K1654" s="37">
        <v>7200</v>
      </c>
      <c r="L1654" s="37">
        <v>0</v>
      </c>
      <c r="M1654" s="37">
        <v>0</v>
      </c>
      <c r="N1654" s="37">
        <v>0</v>
      </c>
      <c r="O1654" s="561" t="s">
        <v>27</v>
      </c>
      <c r="P1654" s="618"/>
      <c r="Q1654" s="618"/>
      <c r="R1654" s="618"/>
      <c r="S1654" s="618"/>
      <c r="T1654" s="618"/>
      <c r="U1654" s="618"/>
      <c r="V1654" s="618"/>
      <c r="W1654" s="618"/>
      <c r="GA1654" s="68"/>
    </row>
    <row r="1655" spans="2:183" s="67" customFormat="1" ht="50.15" customHeight="1" x14ac:dyDescent="0.35">
      <c r="B1655" s="25" t="s">
        <v>8</v>
      </c>
      <c r="C1655" s="287" t="s">
        <v>1487</v>
      </c>
      <c r="D1655" s="409"/>
      <c r="E1655" s="619" t="s">
        <v>2780</v>
      </c>
      <c r="F1655" s="620" t="s">
        <v>2781</v>
      </c>
      <c r="G1655" s="37">
        <v>12000</v>
      </c>
      <c r="H1655" s="37">
        <f>J1655+K1655+L1655+M1655+N1655</f>
        <v>12000</v>
      </c>
      <c r="I1655" s="93">
        <f t="shared" si="25"/>
        <v>1</v>
      </c>
      <c r="J1655" s="37">
        <v>10200</v>
      </c>
      <c r="K1655" s="37">
        <v>1800</v>
      </c>
      <c r="L1655" s="37">
        <v>0</v>
      </c>
      <c r="M1655" s="37">
        <v>0</v>
      </c>
      <c r="N1655" s="37">
        <v>0</v>
      </c>
      <c r="O1655" s="561" t="s">
        <v>27</v>
      </c>
      <c r="P1655" s="618"/>
      <c r="Q1655" s="618"/>
      <c r="R1655" s="618"/>
      <c r="S1655" s="618"/>
      <c r="T1655" s="618"/>
      <c r="U1655" s="618"/>
      <c r="V1655" s="618"/>
      <c r="W1655" s="618"/>
      <c r="GA1655" s="68"/>
    </row>
    <row r="1656" spans="2:183" s="67" customFormat="1" ht="50.15" customHeight="1" x14ac:dyDescent="0.35">
      <c r="B1656" s="25" t="s">
        <v>8</v>
      </c>
      <c r="C1656" s="287" t="s">
        <v>1487</v>
      </c>
      <c r="D1656" s="409"/>
      <c r="E1656" s="619" t="s">
        <v>2782</v>
      </c>
      <c r="F1656" s="620" t="s">
        <v>2783</v>
      </c>
      <c r="G1656" s="37">
        <v>12000</v>
      </c>
      <c r="H1656" s="37">
        <f>J1656+K1656+L1656+M1656+N1656</f>
        <v>12000</v>
      </c>
      <c r="I1656" s="93">
        <f t="shared" si="25"/>
        <v>1</v>
      </c>
      <c r="J1656" s="37">
        <v>10200</v>
      </c>
      <c r="K1656" s="37">
        <v>1800</v>
      </c>
      <c r="L1656" s="37">
        <v>0</v>
      </c>
      <c r="M1656" s="37">
        <v>0</v>
      </c>
      <c r="N1656" s="37">
        <v>0</v>
      </c>
      <c r="O1656" s="561" t="s">
        <v>27</v>
      </c>
      <c r="P1656" s="618"/>
      <c r="Q1656" s="618"/>
      <c r="R1656" s="618"/>
      <c r="S1656" s="618"/>
      <c r="T1656" s="618"/>
      <c r="U1656" s="618"/>
      <c r="V1656" s="618"/>
      <c r="W1656" s="618"/>
      <c r="GA1656" s="68"/>
    </row>
    <row r="1657" spans="2:183" s="67" customFormat="1" ht="50.15" customHeight="1" x14ac:dyDescent="0.35">
      <c r="B1657" s="25" t="s">
        <v>8</v>
      </c>
      <c r="C1657" s="287" t="s">
        <v>1487</v>
      </c>
      <c r="D1657" s="409"/>
      <c r="E1657" s="619" t="s">
        <v>2784</v>
      </c>
      <c r="F1657" s="620" t="s">
        <v>2785</v>
      </c>
      <c r="G1657" s="37">
        <v>12000</v>
      </c>
      <c r="H1657" s="37">
        <f>J1657+K1657+L1657+M1657+N1657</f>
        <v>12000</v>
      </c>
      <c r="I1657" s="93">
        <f t="shared" si="25"/>
        <v>1</v>
      </c>
      <c r="J1657" s="37">
        <v>10200</v>
      </c>
      <c r="K1657" s="37">
        <v>1800</v>
      </c>
      <c r="L1657" s="37">
        <v>0</v>
      </c>
      <c r="M1657" s="37">
        <v>0</v>
      </c>
      <c r="N1657" s="37">
        <v>0</v>
      </c>
      <c r="O1657" s="561" t="s">
        <v>27</v>
      </c>
      <c r="P1657" s="618"/>
      <c r="Q1657" s="618"/>
      <c r="R1657" s="618"/>
      <c r="S1657" s="618"/>
      <c r="T1657" s="618"/>
      <c r="U1657" s="618"/>
      <c r="V1657" s="618"/>
      <c r="W1657" s="618"/>
      <c r="GA1657" s="68"/>
    </row>
    <row r="1658" spans="2:183" s="67" customFormat="1" ht="50.15" customHeight="1" x14ac:dyDescent="0.35">
      <c r="B1658" s="25" t="s">
        <v>8</v>
      </c>
      <c r="C1658" s="287" t="s">
        <v>1487</v>
      </c>
      <c r="D1658" s="409"/>
      <c r="E1658" s="619" t="s">
        <v>2786</v>
      </c>
      <c r="F1658" s="620" t="s">
        <v>2168</v>
      </c>
      <c r="G1658" s="37">
        <v>12000</v>
      </c>
      <c r="H1658" s="37">
        <f>J1658+K1658+L1658+M1658+N1658</f>
        <v>12000</v>
      </c>
      <c r="I1658" s="93">
        <f t="shared" si="25"/>
        <v>1</v>
      </c>
      <c r="J1658" s="37">
        <v>10200</v>
      </c>
      <c r="K1658" s="37">
        <v>1800</v>
      </c>
      <c r="L1658" s="37">
        <v>0</v>
      </c>
      <c r="M1658" s="37">
        <v>0</v>
      </c>
      <c r="N1658" s="37">
        <v>0</v>
      </c>
      <c r="O1658" s="561" t="s">
        <v>27</v>
      </c>
      <c r="P1658" s="618"/>
      <c r="Q1658" s="618"/>
      <c r="R1658" s="618"/>
      <c r="S1658" s="618"/>
      <c r="T1658" s="618"/>
      <c r="U1658" s="618"/>
      <c r="V1658" s="618"/>
      <c r="W1658" s="618"/>
      <c r="GA1658" s="68"/>
    </row>
    <row r="1659" spans="2:183" s="67" customFormat="1" ht="50.15" customHeight="1" x14ac:dyDescent="0.35">
      <c r="B1659" s="25" t="s">
        <v>8</v>
      </c>
      <c r="C1659" s="287" t="s">
        <v>1487</v>
      </c>
      <c r="D1659" s="409"/>
      <c r="E1659" s="619" t="s">
        <v>2787</v>
      </c>
      <c r="F1659" s="620" t="s">
        <v>2788</v>
      </c>
      <c r="G1659" s="37">
        <v>12000</v>
      </c>
      <c r="H1659" s="37">
        <f>J1659+K1659+L1659+M1659+N1659</f>
        <v>12000</v>
      </c>
      <c r="I1659" s="93">
        <f t="shared" si="25"/>
        <v>1</v>
      </c>
      <c r="J1659" s="37">
        <v>10200</v>
      </c>
      <c r="K1659" s="37">
        <v>1800</v>
      </c>
      <c r="L1659" s="37">
        <v>0</v>
      </c>
      <c r="M1659" s="37">
        <v>0</v>
      </c>
      <c r="N1659" s="37">
        <v>0</v>
      </c>
      <c r="O1659" s="561" t="s">
        <v>27</v>
      </c>
      <c r="P1659" s="618"/>
      <c r="Q1659" s="618"/>
      <c r="R1659" s="618"/>
      <c r="S1659" s="618"/>
      <c r="T1659" s="618"/>
      <c r="U1659" s="618"/>
      <c r="V1659" s="618"/>
      <c r="W1659" s="618"/>
      <c r="GA1659" s="68"/>
    </row>
    <row r="1660" spans="2:183" s="67" customFormat="1" ht="82.5" customHeight="1" x14ac:dyDescent="0.35">
      <c r="B1660" s="25" t="s">
        <v>8</v>
      </c>
      <c r="C1660" s="287" t="s">
        <v>1603</v>
      </c>
      <c r="D1660" s="409"/>
      <c r="E1660" s="287" t="s">
        <v>2789</v>
      </c>
      <c r="F1660" s="51" t="s">
        <v>2790</v>
      </c>
      <c r="G1660" s="37">
        <v>181786.21</v>
      </c>
      <c r="H1660" s="37">
        <f>J1660+K1660+L1660+M1660+N1660</f>
        <v>149837.06</v>
      </c>
      <c r="I1660" s="93">
        <f t="shared" ref="I1660:I1667" si="26">(J1660+K1660+L1660+M1660)/H1660</f>
        <v>0.64999980645642674</v>
      </c>
      <c r="J1660" s="37">
        <v>82784.95</v>
      </c>
      <c r="K1660" s="37">
        <v>14609.11</v>
      </c>
      <c r="L1660" s="37">
        <v>0</v>
      </c>
      <c r="M1660" s="37">
        <v>0</v>
      </c>
      <c r="N1660" s="37">
        <v>52443</v>
      </c>
      <c r="O1660" s="561" t="s">
        <v>27</v>
      </c>
      <c r="P1660" s="565"/>
      <c r="Q1660" s="565"/>
      <c r="R1660" s="565"/>
      <c r="S1660" s="565"/>
      <c r="T1660" s="565"/>
      <c r="U1660" s="565"/>
      <c r="V1660" s="565"/>
      <c r="W1660" s="565"/>
      <c r="GA1660" s="68"/>
    </row>
    <row r="1661" spans="2:183" s="67" customFormat="1" ht="84" customHeight="1" x14ac:dyDescent="0.35">
      <c r="B1661" s="25" t="s">
        <v>8</v>
      </c>
      <c r="C1661" s="287" t="s">
        <v>2791</v>
      </c>
      <c r="D1661" s="409"/>
      <c r="E1661" s="287" t="s">
        <v>2792</v>
      </c>
      <c r="F1661" s="51" t="s">
        <v>307</v>
      </c>
      <c r="G1661" s="37">
        <v>1949273.12</v>
      </c>
      <c r="H1661" s="37">
        <f>J1661+K1661+L1661+M1661+N1661</f>
        <v>603521.72</v>
      </c>
      <c r="I1661" s="93">
        <f t="shared" si="26"/>
        <v>1</v>
      </c>
      <c r="J1661" s="37">
        <v>603521.72</v>
      </c>
      <c r="K1661" s="37">
        <v>0</v>
      </c>
      <c r="L1661" s="37">
        <v>0</v>
      </c>
      <c r="M1661" s="37">
        <v>0</v>
      </c>
      <c r="N1661" s="37">
        <v>0</v>
      </c>
      <c r="O1661" s="561" t="s">
        <v>27</v>
      </c>
      <c r="P1661" s="565"/>
      <c r="Q1661" s="565"/>
      <c r="R1661" s="565"/>
      <c r="S1661" s="565"/>
      <c r="T1661" s="565"/>
      <c r="U1661" s="565"/>
      <c r="V1661" s="565"/>
      <c r="W1661" s="565"/>
      <c r="GA1661" s="68"/>
    </row>
    <row r="1662" spans="2:183" s="67" customFormat="1" ht="77.150000000000006" customHeight="1" x14ac:dyDescent="0.35">
      <c r="B1662" s="25" t="s">
        <v>8</v>
      </c>
      <c r="C1662" s="287" t="s">
        <v>1648</v>
      </c>
      <c r="D1662" s="409"/>
      <c r="E1662" s="287" t="s">
        <v>2793</v>
      </c>
      <c r="F1662" s="51" t="s">
        <v>2794</v>
      </c>
      <c r="G1662" s="37">
        <v>35350</v>
      </c>
      <c r="H1662" s="37">
        <f>J1662+K1662+L1662+M1662+N1662</f>
        <v>35350</v>
      </c>
      <c r="I1662" s="93">
        <f t="shared" si="26"/>
        <v>0.74999886845827435</v>
      </c>
      <c r="J1662" s="37">
        <v>22535.59</v>
      </c>
      <c r="K1662" s="37">
        <v>3976.87</v>
      </c>
      <c r="L1662" s="37">
        <v>0</v>
      </c>
      <c r="M1662" s="37">
        <v>0</v>
      </c>
      <c r="N1662" s="37">
        <v>8837.5400000000009</v>
      </c>
      <c r="O1662" s="561" t="s">
        <v>27</v>
      </c>
      <c r="P1662" s="565"/>
      <c r="Q1662" s="565"/>
      <c r="R1662" s="565"/>
      <c r="S1662" s="565"/>
      <c r="T1662" s="565"/>
      <c r="U1662" s="565"/>
      <c r="V1662" s="565"/>
      <c r="W1662" s="565"/>
      <c r="GA1662" s="68"/>
    </row>
    <row r="1663" spans="2:183" s="67" customFormat="1" ht="81.75" customHeight="1" x14ac:dyDescent="0.35">
      <c r="B1663" s="629" t="s">
        <v>2495</v>
      </c>
      <c r="C1663" s="630" t="s">
        <v>2218</v>
      </c>
      <c r="D1663" s="97"/>
      <c r="E1663" s="91" t="s">
        <v>2795</v>
      </c>
      <c r="F1663" s="45" t="s">
        <v>2796</v>
      </c>
      <c r="G1663" s="319">
        <v>140421</v>
      </c>
      <c r="H1663" s="319">
        <f>J1663+K1663+L1663+M1663+N1663</f>
        <v>135325.4</v>
      </c>
      <c r="I1663" s="482">
        <f t="shared" si="26"/>
        <v>0.75</v>
      </c>
      <c r="J1663" s="319">
        <v>86269.94</v>
      </c>
      <c r="K1663" s="319">
        <v>15224.11</v>
      </c>
      <c r="L1663" s="319">
        <v>0</v>
      </c>
      <c r="M1663" s="319">
        <v>0</v>
      </c>
      <c r="N1663" s="319">
        <v>33831.35</v>
      </c>
      <c r="O1663" s="561" t="s">
        <v>27</v>
      </c>
      <c r="P1663" s="103"/>
      <c r="Q1663" s="103"/>
      <c r="R1663" s="103"/>
      <c r="S1663" s="103"/>
      <c r="T1663" s="103"/>
      <c r="U1663" s="103"/>
      <c r="V1663" s="103"/>
      <c r="W1663" s="103"/>
      <c r="GA1663" s="68"/>
    </row>
    <row r="1664" spans="2:183" s="67" customFormat="1" ht="50.15" customHeight="1" x14ac:dyDescent="0.35">
      <c r="B1664" s="391" t="s">
        <v>2495</v>
      </c>
      <c r="C1664" s="631" t="s">
        <v>2218</v>
      </c>
      <c r="D1664" s="409"/>
      <c r="E1664" s="287" t="s">
        <v>2797</v>
      </c>
      <c r="F1664" s="12" t="s">
        <v>500</v>
      </c>
      <c r="G1664" s="37">
        <v>56253.04</v>
      </c>
      <c r="H1664" s="319">
        <f>J1664+K1664+L1664+M1664+N1664</f>
        <v>37250</v>
      </c>
      <c r="I1664" s="482">
        <f t="shared" si="26"/>
        <v>0.75</v>
      </c>
      <c r="J1664" s="37">
        <v>23746.87</v>
      </c>
      <c r="K1664" s="37">
        <v>4190.63</v>
      </c>
      <c r="L1664" s="37">
        <v>0</v>
      </c>
      <c r="M1664" s="37">
        <v>0</v>
      </c>
      <c r="N1664" s="37">
        <v>9312.5</v>
      </c>
      <c r="O1664" s="561" t="s">
        <v>27</v>
      </c>
      <c r="P1664" s="103"/>
      <c r="Q1664" s="103"/>
      <c r="R1664" s="103"/>
      <c r="S1664" s="103"/>
      <c r="T1664" s="103"/>
      <c r="U1664" s="103"/>
      <c r="V1664" s="103"/>
      <c r="W1664" s="103"/>
      <c r="GA1664" s="68"/>
    </row>
    <row r="1665" spans="2:183" s="67" customFormat="1" ht="66.75" customHeight="1" x14ac:dyDescent="0.35">
      <c r="B1665" s="391" t="s">
        <v>2495</v>
      </c>
      <c r="C1665" s="631" t="s">
        <v>2218</v>
      </c>
      <c r="D1665" s="409"/>
      <c r="E1665" s="287" t="s">
        <v>2798</v>
      </c>
      <c r="F1665" s="12" t="s">
        <v>2220</v>
      </c>
      <c r="G1665" s="37">
        <v>71494.19</v>
      </c>
      <c r="H1665" s="319">
        <f>J1665+K1665+L1665+M1665+N1665</f>
        <v>71494.19</v>
      </c>
      <c r="I1665" s="482">
        <f t="shared" si="26"/>
        <v>0.67459006109447495</v>
      </c>
      <c r="J1665" s="37">
        <v>40994.870000000003</v>
      </c>
      <c r="K1665" s="37">
        <v>7234.4</v>
      </c>
      <c r="L1665" s="37">
        <v>0</v>
      </c>
      <c r="M1665" s="37">
        <v>0</v>
      </c>
      <c r="N1665" s="37">
        <v>23264.92</v>
      </c>
      <c r="O1665" s="561" t="s">
        <v>27</v>
      </c>
      <c r="P1665" s="103"/>
      <c r="Q1665" s="103"/>
      <c r="R1665" s="103"/>
      <c r="S1665" s="103"/>
      <c r="T1665" s="103"/>
      <c r="U1665" s="103"/>
      <c r="V1665" s="103"/>
      <c r="W1665" s="103"/>
      <c r="GA1665" s="68"/>
    </row>
    <row r="1666" spans="2:183" s="67" customFormat="1" ht="56.25" customHeight="1" x14ac:dyDescent="0.35">
      <c r="B1666" s="391" t="s">
        <v>2495</v>
      </c>
      <c r="C1666" s="631" t="s">
        <v>2218</v>
      </c>
      <c r="D1666" s="409"/>
      <c r="E1666" s="287" t="s">
        <v>2799</v>
      </c>
      <c r="F1666" s="12" t="s">
        <v>359</v>
      </c>
      <c r="G1666" s="37">
        <v>76720.899999999994</v>
      </c>
      <c r="H1666" s="37">
        <f>J1666+K1666+L1666+M1666+N1666</f>
        <v>72342.450000000012</v>
      </c>
      <c r="I1666" s="482">
        <f t="shared" si="26"/>
        <v>0.50000006911571282</v>
      </c>
      <c r="J1666" s="37">
        <v>30745.54</v>
      </c>
      <c r="K1666" s="37">
        <v>5425.69</v>
      </c>
      <c r="L1666" s="37">
        <v>0</v>
      </c>
      <c r="M1666" s="37">
        <v>0</v>
      </c>
      <c r="N1666" s="37">
        <v>36171.22</v>
      </c>
      <c r="O1666" s="561" t="s">
        <v>27</v>
      </c>
      <c r="P1666" s="103"/>
      <c r="Q1666" s="103"/>
      <c r="R1666" s="103"/>
      <c r="S1666" s="103"/>
      <c r="T1666" s="103"/>
      <c r="U1666" s="103"/>
      <c r="V1666" s="103"/>
      <c r="W1666" s="103"/>
      <c r="GA1666" s="68"/>
    </row>
    <row r="1667" spans="2:183" s="67" customFormat="1" ht="50.15" customHeight="1" x14ac:dyDescent="0.35">
      <c r="B1667" s="391" t="s">
        <v>2495</v>
      </c>
      <c r="C1667" s="631" t="s">
        <v>1487</v>
      </c>
      <c r="D1667" s="409"/>
      <c r="E1667" s="287" t="s">
        <v>2800</v>
      </c>
      <c r="F1667" s="12" t="s">
        <v>2423</v>
      </c>
      <c r="G1667" s="37">
        <v>12000</v>
      </c>
      <c r="H1667" s="37">
        <f>J1667+K1667+L1667+M1667+N1667</f>
        <v>12000</v>
      </c>
      <c r="I1667" s="482">
        <f t="shared" si="26"/>
        <v>1</v>
      </c>
      <c r="J1667" s="37">
        <v>10200</v>
      </c>
      <c r="K1667" s="37">
        <v>1800</v>
      </c>
      <c r="L1667" s="37">
        <v>0</v>
      </c>
      <c r="M1667" s="37">
        <v>0</v>
      </c>
      <c r="N1667" s="37">
        <v>0</v>
      </c>
      <c r="O1667" s="561" t="s">
        <v>27</v>
      </c>
      <c r="P1667" s="103"/>
      <c r="Q1667" s="103"/>
      <c r="R1667" s="103"/>
      <c r="S1667" s="103"/>
      <c r="T1667" s="103"/>
      <c r="U1667" s="103"/>
      <c r="V1667" s="103"/>
      <c r="W1667" s="103"/>
      <c r="GA1667" s="68"/>
    </row>
    <row r="1668" spans="2:183" s="67" customFormat="1" ht="69" customHeight="1" x14ac:dyDescent="0.35">
      <c r="B1668" s="632" t="s">
        <v>2495</v>
      </c>
      <c r="C1668" s="633" t="s">
        <v>1487</v>
      </c>
      <c r="D1668" s="97"/>
      <c r="E1668" s="634" t="s">
        <v>2801</v>
      </c>
      <c r="F1668" s="635" t="s">
        <v>2802</v>
      </c>
      <c r="G1668" s="453">
        <v>12000</v>
      </c>
      <c r="H1668" s="453">
        <f>J1668+K1668+L1668+M1668+N1668</f>
        <v>12000</v>
      </c>
      <c r="I1668" s="482">
        <f t="shared" ref="I1668:I1713" si="27">(J1667+K1667+L1667+M1667)/H1667</f>
        <v>1</v>
      </c>
      <c r="J1668" s="453">
        <v>10200</v>
      </c>
      <c r="K1668" s="453">
        <v>1800</v>
      </c>
      <c r="L1668" s="453">
        <v>0</v>
      </c>
      <c r="M1668" s="453">
        <v>0</v>
      </c>
      <c r="N1668" s="453">
        <v>0</v>
      </c>
      <c r="O1668" s="561" t="s">
        <v>27</v>
      </c>
      <c r="P1668" s="565"/>
      <c r="Q1668" s="565"/>
      <c r="R1668" s="565"/>
      <c r="S1668" s="565"/>
      <c r="T1668" s="565"/>
      <c r="U1668" s="565"/>
      <c r="V1668" s="565"/>
      <c r="W1668" s="565"/>
      <c r="GA1668" s="68"/>
    </row>
    <row r="1669" spans="2:183" s="67" customFormat="1" ht="50.15" customHeight="1" x14ac:dyDescent="0.35">
      <c r="B1669" s="391" t="s">
        <v>2495</v>
      </c>
      <c r="C1669" s="631" t="s">
        <v>1487</v>
      </c>
      <c r="D1669" s="97"/>
      <c r="E1669" s="287" t="s">
        <v>2803</v>
      </c>
      <c r="F1669" s="12" t="s">
        <v>2804</v>
      </c>
      <c r="G1669" s="453">
        <v>12000</v>
      </c>
      <c r="H1669" s="453">
        <f>J1669+K1669+L1669+M1669+N1669</f>
        <v>12000</v>
      </c>
      <c r="I1669" s="482">
        <f t="shared" si="27"/>
        <v>1</v>
      </c>
      <c r="J1669" s="453">
        <v>10200</v>
      </c>
      <c r="K1669" s="453">
        <v>1800</v>
      </c>
      <c r="L1669" s="37">
        <v>0</v>
      </c>
      <c r="M1669" s="37">
        <v>0</v>
      </c>
      <c r="N1669" s="37">
        <v>0</v>
      </c>
      <c r="O1669" s="561" t="s">
        <v>27</v>
      </c>
      <c r="P1669" s="565"/>
      <c r="Q1669" s="565"/>
      <c r="R1669" s="565"/>
      <c r="S1669" s="565"/>
      <c r="T1669" s="565"/>
      <c r="U1669" s="565"/>
      <c r="V1669" s="565"/>
      <c r="W1669" s="565"/>
      <c r="GA1669" s="68"/>
    </row>
    <row r="1670" spans="2:183" s="67" customFormat="1" ht="50.15" customHeight="1" x14ac:dyDescent="0.35">
      <c r="B1670" s="391" t="s">
        <v>2495</v>
      </c>
      <c r="C1670" s="631" t="s">
        <v>1487</v>
      </c>
      <c r="D1670" s="97"/>
      <c r="E1670" s="287" t="s">
        <v>2805</v>
      </c>
      <c r="F1670" s="310" t="s">
        <v>2806</v>
      </c>
      <c r="G1670" s="453">
        <v>12000</v>
      </c>
      <c r="H1670" s="453">
        <f>J1670+K1670+L1670+M1670+N1670</f>
        <v>12000</v>
      </c>
      <c r="I1670" s="482">
        <f t="shared" si="27"/>
        <v>1</v>
      </c>
      <c r="J1670" s="453">
        <v>10200</v>
      </c>
      <c r="K1670" s="453">
        <v>1800</v>
      </c>
      <c r="L1670" s="37">
        <v>0</v>
      </c>
      <c r="M1670" s="37">
        <v>0</v>
      </c>
      <c r="N1670" s="37">
        <v>0</v>
      </c>
      <c r="O1670" s="561" t="s">
        <v>27</v>
      </c>
      <c r="P1670" s="565"/>
      <c r="Q1670" s="565"/>
      <c r="R1670" s="565"/>
      <c r="S1670" s="565"/>
      <c r="T1670" s="565"/>
      <c r="U1670" s="565"/>
      <c r="V1670" s="565"/>
      <c r="W1670" s="565"/>
      <c r="GA1670" s="68"/>
    </row>
    <row r="1671" spans="2:183" s="67" customFormat="1" ht="50.15" customHeight="1" x14ac:dyDescent="0.35">
      <c r="B1671" s="391" t="s">
        <v>2495</v>
      </c>
      <c r="C1671" s="631" t="s">
        <v>1487</v>
      </c>
      <c r="D1671" s="97"/>
      <c r="E1671" s="287" t="s">
        <v>2807</v>
      </c>
      <c r="F1671" s="310" t="s">
        <v>2808</v>
      </c>
      <c r="G1671" s="453">
        <v>12000</v>
      </c>
      <c r="H1671" s="453">
        <f>J1671+K1671+L1671+M1671+N1671</f>
        <v>12000</v>
      </c>
      <c r="I1671" s="482">
        <f t="shared" si="27"/>
        <v>1</v>
      </c>
      <c r="J1671" s="453">
        <v>10200</v>
      </c>
      <c r="K1671" s="453">
        <v>1800</v>
      </c>
      <c r="L1671" s="37">
        <v>0</v>
      </c>
      <c r="M1671" s="37">
        <v>0</v>
      </c>
      <c r="N1671" s="37">
        <v>0</v>
      </c>
      <c r="O1671" s="561" t="s">
        <v>27</v>
      </c>
      <c r="P1671" s="565"/>
      <c r="Q1671" s="565"/>
      <c r="R1671" s="565"/>
      <c r="S1671" s="565"/>
      <c r="T1671" s="565"/>
      <c r="U1671" s="565"/>
      <c r="V1671" s="565"/>
      <c r="W1671" s="565"/>
      <c r="GA1671" s="68"/>
    </row>
    <row r="1672" spans="2:183" s="67" customFormat="1" ht="50.15" customHeight="1" x14ac:dyDescent="0.35">
      <c r="B1672" s="391" t="s">
        <v>2495</v>
      </c>
      <c r="C1672" s="631" t="s">
        <v>1487</v>
      </c>
      <c r="D1672" s="97"/>
      <c r="E1672" s="287" t="s">
        <v>2809</v>
      </c>
      <c r="F1672" s="310" t="s">
        <v>2810</v>
      </c>
      <c r="G1672" s="453">
        <v>12000</v>
      </c>
      <c r="H1672" s="453">
        <f>J1672+K1672+L1672+M1672+N1672</f>
        <v>12000</v>
      </c>
      <c r="I1672" s="482">
        <f t="shared" si="27"/>
        <v>1</v>
      </c>
      <c r="J1672" s="453">
        <v>10200</v>
      </c>
      <c r="K1672" s="453">
        <v>1800</v>
      </c>
      <c r="L1672" s="37">
        <v>0</v>
      </c>
      <c r="M1672" s="37">
        <v>0</v>
      </c>
      <c r="N1672" s="37">
        <v>0</v>
      </c>
      <c r="O1672" s="561" t="s">
        <v>27</v>
      </c>
      <c r="P1672" s="565"/>
      <c r="Q1672" s="565"/>
      <c r="R1672" s="565"/>
      <c r="S1672" s="565"/>
      <c r="T1672" s="565"/>
      <c r="U1672" s="565"/>
      <c r="V1672" s="565"/>
      <c r="W1672" s="565"/>
      <c r="GA1672" s="68"/>
    </row>
    <row r="1673" spans="2:183" s="67" customFormat="1" ht="50.15" customHeight="1" x14ac:dyDescent="0.35">
      <c r="B1673" s="391" t="s">
        <v>2495</v>
      </c>
      <c r="C1673" s="631" t="s">
        <v>1487</v>
      </c>
      <c r="D1673" s="97"/>
      <c r="E1673" s="287" t="s">
        <v>2811</v>
      </c>
      <c r="F1673" s="310" t="s">
        <v>2812</v>
      </c>
      <c r="G1673" s="453">
        <v>12000</v>
      </c>
      <c r="H1673" s="453">
        <f>J1673+K1673+L1673+M1673+N1673</f>
        <v>12000</v>
      </c>
      <c r="I1673" s="482">
        <f t="shared" si="27"/>
        <v>1</v>
      </c>
      <c r="J1673" s="453">
        <v>10200</v>
      </c>
      <c r="K1673" s="453">
        <v>1800</v>
      </c>
      <c r="L1673" s="37">
        <v>0</v>
      </c>
      <c r="M1673" s="37">
        <v>0</v>
      </c>
      <c r="N1673" s="37">
        <v>0</v>
      </c>
      <c r="O1673" s="561" t="s">
        <v>27</v>
      </c>
      <c r="P1673" s="565"/>
      <c r="Q1673" s="565"/>
      <c r="R1673" s="565"/>
      <c r="S1673" s="565"/>
      <c r="T1673" s="565"/>
      <c r="U1673" s="565"/>
      <c r="V1673" s="565"/>
      <c r="W1673" s="565"/>
      <c r="GA1673" s="68"/>
    </row>
    <row r="1674" spans="2:183" s="67" customFormat="1" ht="69" customHeight="1" x14ac:dyDescent="0.35">
      <c r="B1674" s="391" t="s">
        <v>2495</v>
      </c>
      <c r="C1674" s="631" t="s">
        <v>1487</v>
      </c>
      <c r="D1674" s="97"/>
      <c r="E1674" s="287" t="s">
        <v>2813</v>
      </c>
      <c r="F1674" s="310" t="s">
        <v>2814</v>
      </c>
      <c r="G1674" s="453">
        <v>12000</v>
      </c>
      <c r="H1674" s="453">
        <f>J1674+K1674+L1674+M1674+N1674</f>
        <v>12000</v>
      </c>
      <c r="I1674" s="482">
        <f t="shared" si="27"/>
        <v>1</v>
      </c>
      <c r="J1674" s="453">
        <v>10200</v>
      </c>
      <c r="K1674" s="453">
        <v>1800</v>
      </c>
      <c r="L1674" s="37">
        <v>0</v>
      </c>
      <c r="M1674" s="37">
        <v>0</v>
      </c>
      <c r="N1674" s="37">
        <v>0</v>
      </c>
      <c r="O1674" s="561" t="s">
        <v>27</v>
      </c>
      <c r="P1674" s="565"/>
      <c r="Q1674" s="565"/>
      <c r="R1674" s="565"/>
      <c r="S1674" s="565"/>
      <c r="T1674" s="565"/>
      <c r="U1674" s="565"/>
      <c r="V1674" s="565"/>
      <c r="W1674" s="565"/>
      <c r="GA1674" s="68"/>
    </row>
    <row r="1675" spans="2:183" s="67" customFormat="1" ht="76.5" customHeight="1" x14ac:dyDescent="0.35">
      <c r="B1675" s="391" t="s">
        <v>2495</v>
      </c>
      <c r="C1675" s="631" t="s">
        <v>1487</v>
      </c>
      <c r="D1675" s="97"/>
      <c r="E1675" s="287" t="s">
        <v>2815</v>
      </c>
      <c r="F1675" s="310" t="s">
        <v>2816</v>
      </c>
      <c r="G1675" s="453">
        <v>12000</v>
      </c>
      <c r="H1675" s="453">
        <f>J1675+K1675+L1675+M1675+N1675</f>
        <v>12000</v>
      </c>
      <c r="I1675" s="482">
        <f t="shared" si="27"/>
        <v>1</v>
      </c>
      <c r="J1675" s="453">
        <v>10200</v>
      </c>
      <c r="K1675" s="453">
        <v>1800</v>
      </c>
      <c r="L1675" s="37">
        <v>0</v>
      </c>
      <c r="M1675" s="37">
        <v>0</v>
      </c>
      <c r="N1675" s="37">
        <v>0</v>
      </c>
      <c r="O1675" s="561" t="s">
        <v>27</v>
      </c>
      <c r="P1675" s="565"/>
      <c r="Q1675" s="565"/>
      <c r="R1675" s="565"/>
      <c r="S1675" s="565"/>
      <c r="T1675" s="565"/>
      <c r="U1675" s="565"/>
      <c r="V1675" s="565"/>
      <c r="W1675" s="565"/>
      <c r="GA1675" s="68"/>
    </row>
    <row r="1676" spans="2:183" s="67" customFormat="1" ht="76.5" customHeight="1" x14ac:dyDescent="0.35">
      <c r="B1676" s="391" t="s">
        <v>2495</v>
      </c>
      <c r="C1676" s="631" t="s">
        <v>1487</v>
      </c>
      <c r="D1676" s="97"/>
      <c r="E1676" s="287" t="s">
        <v>2817</v>
      </c>
      <c r="F1676" s="310" t="s">
        <v>2818</v>
      </c>
      <c r="G1676" s="453">
        <v>12000</v>
      </c>
      <c r="H1676" s="453">
        <f>J1676+K1676+L1676+M1676+N1676</f>
        <v>12000</v>
      </c>
      <c r="I1676" s="482">
        <f t="shared" si="27"/>
        <v>1</v>
      </c>
      <c r="J1676" s="453">
        <v>10200</v>
      </c>
      <c r="K1676" s="453">
        <v>1800</v>
      </c>
      <c r="L1676" s="37">
        <v>0</v>
      </c>
      <c r="M1676" s="37">
        <v>0</v>
      </c>
      <c r="N1676" s="37">
        <v>0</v>
      </c>
      <c r="O1676" s="561" t="s">
        <v>27</v>
      </c>
      <c r="P1676" s="565"/>
      <c r="Q1676" s="565"/>
      <c r="R1676" s="565"/>
      <c r="S1676" s="565"/>
      <c r="T1676" s="565"/>
      <c r="U1676" s="565"/>
      <c r="V1676" s="565"/>
      <c r="W1676" s="565"/>
      <c r="GA1676" s="68"/>
    </row>
    <row r="1677" spans="2:183" s="67" customFormat="1" ht="79.5" customHeight="1" x14ac:dyDescent="0.35">
      <c r="B1677" s="391" t="s">
        <v>2495</v>
      </c>
      <c r="C1677" s="631" t="s">
        <v>1603</v>
      </c>
      <c r="D1677" s="97"/>
      <c r="E1677" s="287" t="s">
        <v>2819</v>
      </c>
      <c r="F1677" s="310" t="s">
        <v>2820</v>
      </c>
      <c r="G1677" s="37">
        <v>92355.49</v>
      </c>
      <c r="H1677" s="37">
        <f>J1677+K1677+L1677+M1677+N1677</f>
        <v>92112.09</v>
      </c>
      <c r="I1677" s="482">
        <f t="shared" si="27"/>
        <v>1</v>
      </c>
      <c r="J1677" s="37">
        <v>50891.93</v>
      </c>
      <c r="K1677" s="37">
        <v>8980.93</v>
      </c>
      <c r="L1677" s="37">
        <v>0</v>
      </c>
      <c r="M1677" s="37">
        <v>0</v>
      </c>
      <c r="N1677" s="37">
        <v>32239.23</v>
      </c>
      <c r="O1677" s="561" t="s">
        <v>27</v>
      </c>
      <c r="P1677" s="565"/>
      <c r="Q1677" s="565"/>
      <c r="R1677" s="565"/>
      <c r="S1677" s="565"/>
      <c r="T1677" s="565"/>
      <c r="U1677" s="565"/>
      <c r="V1677" s="565"/>
      <c r="W1677" s="565"/>
      <c r="GA1677" s="68"/>
    </row>
    <row r="1678" spans="2:183" s="67" customFormat="1" ht="73.5" customHeight="1" x14ac:dyDescent="0.35">
      <c r="B1678" s="391" t="s">
        <v>2495</v>
      </c>
      <c r="C1678" s="474" t="s">
        <v>1603</v>
      </c>
      <c r="D1678" s="97"/>
      <c r="E1678" s="287" t="s">
        <v>2821</v>
      </c>
      <c r="F1678" s="310" t="s">
        <v>2821</v>
      </c>
      <c r="G1678" s="37">
        <v>121805.48</v>
      </c>
      <c r="H1678" s="146">
        <f>J1678+K1678+L1678+M1678+N1678</f>
        <v>127805.48</v>
      </c>
      <c r="I1678" s="482">
        <f t="shared" si="27"/>
        <v>0.65000001628450732</v>
      </c>
      <c r="J1678" s="37">
        <v>70612.5</v>
      </c>
      <c r="K1678" s="37">
        <v>12461.03</v>
      </c>
      <c r="L1678" s="37">
        <v>0</v>
      </c>
      <c r="M1678" s="37">
        <v>0</v>
      </c>
      <c r="N1678" s="37">
        <v>44731.95</v>
      </c>
      <c r="O1678" s="561" t="s">
        <v>27</v>
      </c>
      <c r="P1678" s="565"/>
      <c r="Q1678" s="565"/>
      <c r="R1678" s="565"/>
      <c r="S1678" s="565"/>
      <c r="T1678" s="565"/>
      <c r="U1678" s="565"/>
      <c r="V1678" s="565"/>
      <c r="W1678" s="565"/>
      <c r="GA1678" s="68"/>
    </row>
    <row r="1679" spans="2:183" s="67" customFormat="1" ht="87.75" customHeight="1" x14ac:dyDescent="0.35">
      <c r="B1679" s="391" t="s">
        <v>2495</v>
      </c>
      <c r="C1679" s="287" t="s">
        <v>2822</v>
      </c>
      <c r="D1679" s="97"/>
      <c r="E1679" s="287" t="s">
        <v>2823</v>
      </c>
      <c r="F1679" s="396" t="s">
        <v>2824</v>
      </c>
      <c r="G1679" s="37">
        <v>694386.24</v>
      </c>
      <c r="H1679" s="37">
        <f>J1679+K1679+L1679+M1679+N1679</f>
        <v>601084.53</v>
      </c>
      <c r="I1679" s="482">
        <f t="shared" si="27"/>
        <v>0.64999974961949991</v>
      </c>
      <c r="J1679" s="37">
        <v>408737.46</v>
      </c>
      <c r="K1679" s="37">
        <v>72130.14</v>
      </c>
      <c r="L1679" s="37">
        <v>0</v>
      </c>
      <c r="M1679" s="37">
        <v>0</v>
      </c>
      <c r="N1679" s="37">
        <v>120216.93</v>
      </c>
      <c r="O1679" s="561" t="s">
        <v>27</v>
      </c>
      <c r="P1679" s="565"/>
      <c r="Q1679" s="565"/>
      <c r="R1679" s="565"/>
      <c r="S1679" s="565"/>
      <c r="T1679" s="565"/>
      <c r="U1679" s="565"/>
      <c r="V1679" s="565"/>
      <c r="W1679" s="565"/>
      <c r="GA1679" s="68"/>
    </row>
    <row r="1680" spans="2:183" s="67" customFormat="1" ht="85.5" customHeight="1" x14ac:dyDescent="0.35">
      <c r="B1680" s="391" t="s">
        <v>2495</v>
      </c>
      <c r="C1680" s="287" t="s">
        <v>2825</v>
      </c>
      <c r="D1680" s="97"/>
      <c r="E1680" s="287" t="s">
        <v>2826</v>
      </c>
      <c r="F1680" s="396" t="s">
        <v>2827</v>
      </c>
      <c r="G1680" s="37">
        <v>108000</v>
      </c>
      <c r="H1680" s="37">
        <f>J1680+K1680+L1680+M1680+N1680</f>
        <v>108000</v>
      </c>
      <c r="I1680" s="482">
        <f t="shared" si="27"/>
        <v>0.79999996007217156</v>
      </c>
      <c r="J1680" s="37">
        <v>86400</v>
      </c>
      <c r="K1680" s="37">
        <v>0</v>
      </c>
      <c r="L1680" s="37">
        <v>0</v>
      </c>
      <c r="M1680" s="37">
        <v>0</v>
      </c>
      <c r="N1680" s="37">
        <v>21600</v>
      </c>
      <c r="O1680" s="561" t="s">
        <v>27</v>
      </c>
      <c r="P1680" s="565"/>
      <c r="Q1680" s="565"/>
      <c r="R1680" s="565"/>
      <c r="S1680" s="565"/>
      <c r="T1680" s="565"/>
      <c r="U1680" s="565"/>
      <c r="V1680" s="565"/>
      <c r="W1680" s="565"/>
      <c r="GA1680" s="68"/>
    </row>
    <row r="1681" spans="2:183" s="67" customFormat="1" ht="73.5" customHeight="1" x14ac:dyDescent="0.35">
      <c r="B1681" s="391" t="s">
        <v>2495</v>
      </c>
      <c r="C1681" s="287" t="s">
        <v>2828</v>
      </c>
      <c r="D1681" s="97"/>
      <c r="E1681" s="287" t="s">
        <v>2823</v>
      </c>
      <c r="F1681" s="396" t="s">
        <v>2829</v>
      </c>
      <c r="G1681" s="37">
        <v>1003989.61</v>
      </c>
      <c r="H1681" s="37">
        <f>J1681+K1681+L1681+M1681+N1681</f>
        <v>511209.2</v>
      </c>
      <c r="I1681" s="482">
        <f t="shared" si="27"/>
        <v>0.8</v>
      </c>
      <c r="J1681" s="37">
        <v>434527.82</v>
      </c>
      <c r="K1681" s="37">
        <v>0</v>
      </c>
      <c r="L1681" s="37">
        <v>0</v>
      </c>
      <c r="M1681" s="37">
        <v>0</v>
      </c>
      <c r="N1681" s="37">
        <v>76681.38</v>
      </c>
      <c r="O1681" s="561" t="s">
        <v>27</v>
      </c>
      <c r="P1681" s="565"/>
      <c r="Q1681" s="565"/>
      <c r="R1681" s="565"/>
      <c r="S1681" s="565"/>
      <c r="T1681" s="565"/>
      <c r="U1681" s="565"/>
      <c r="V1681" s="565"/>
      <c r="W1681" s="565"/>
      <c r="GA1681" s="68"/>
    </row>
    <row r="1682" spans="2:183" s="67" customFormat="1" ht="80.25" customHeight="1" x14ac:dyDescent="0.35">
      <c r="B1682" s="391" t="s">
        <v>2495</v>
      </c>
      <c r="C1682" s="287" t="s">
        <v>2828</v>
      </c>
      <c r="D1682" s="97"/>
      <c r="E1682" s="287" t="s">
        <v>2830</v>
      </c>
      <c r="F1682" s="396" t="s">
        <v>2831</v>
      </c>
      <c r="G1682" s="15">
        <v>85552.05</v>
      </c>
      <c r="H1682" s="29">
        <f>J1682+K1682+L1682+M1682+N1682</f>
        <v>75546.25</v>
      </c>
      <c r="I1682" s="482">
        <f t="shared" si="27"/>
        <v>0.85</v>
      </c>
      <c r="J1682" s="26">
        <v>60437</v>
      </c>
      <c r="K1682" s="636">
        <v>0</v>
      </c>
      <c r="L1682" s="459">
        <v>0</v>
      </c>
      <c r="M1682" s="26">
        <v>0</v>
      </c>
      <c r="N1682" s="37">
        <v>15109.25</v>
      </c>
      <c r="O1682" s="561" t="s">
        <v>27</v>
      </c>
      <c r="P1682" s="565"/>
      <c r="Q1682" s="565"/>
      <c r="R1682" s="565"/>
      <c r="S1682" s="565"/>
      <c r="T1682" s="565"/>
      <c r="U1682" s="565"/>
      <c r="V1682" s="565"/>
      <c r="W1682" s="565"/>
      <c r="GA1682" s="68"/>
    </row>
    <row r="1683" spans="2:183" s="67" customFormat="1" ht="69.75" customHeight="1" x14ac:dyDescent="0.35">
      <c r="B1683" s="391" t="s">
        <v>2495</v>
      </c>
      <c r="C1683" s="631" t="s">
        <v>2218</v>
      </c>
      <c r="D1683" s="409"/>
      <c r="E1683" s="287" t="s">
        <v>2832</v>
      </c>
      <c r="F1683" s="12" t="s">
        <v>2833</v>
      </c>
      <c r="G1683" s="319">
        <v>2668732.42</v>
      </c>
      <c r="H1683" s="453">
        <f>J1683+K1683+L1683+M1683+N1683</f>
        <v>2485071.41</v>
      </c>
      <c r="I1683" s="482">
        <v>0.75</v>
      </c>
      <c r="J1683" s="319">
        <v>1677989.09</v>
      </c>
      <c r="K1683" s="319">
        <v>0</v>
      </c>
      <c r="L1683" s="319">
        <v>40000</v>
      </c>
      <c r="M1683" s="319">
        <v>145814.47</v>
      </c>
      <c r="N1683" s="319">
        <v>621267.85</v>
      </c>
      <c r="O1683" s="561" t="s">
        <v>27</v>
      </c>
      <c r="P1683" s="572"/>
      <c r="Q1683" s="572"/>
      <c r="R1683" s="572"/>
      <c r="S1683" s="572"/>
      <c r="T1683" s="572"/>
      <c r="U1683" s="572"/>
      <c r="V1683" s="572"/>
      <c r="W1683" s="572"/>
      <c r="GA1683" s="68"/>
    </row>
    <row r="1684" spans="2:183" s="67" customFormat="1" ht="78" customHeight="1" x14ac:dyDescent="0.35">
      <c r="B1684" s="391" t="s">
        <v>2495</v>
      </c>
      <c r="C1684" s="631" t="s">
        <v>2218</v>
      </c>
      <c r="D1684" s="97"/>
      <c r="E1684" s="287" t="s">
        <v>2834</v>
      </c>
      <c r="F1684" s="12" t="s">
        <v>2598</v>
      </c>
      <c r="G1684" s="37">
        <v>1055000</v>
      </c>
      <c r="H1684" s="453">
        <f>J1684+K1684+L1684+M1684+N1684</f>
        <v>970500</v>
      </c>
      <c r="I1684" s="482">
        <f t="shared" si="27"/>
        <v>0.75000000100600728</v>
      </c>
      <c r="J1684" s="37">
        <v>618693.75</v>
      </c>
      <c r="K1684" s="37">
        <v>109181.25</v>
      </c>
      <c r="L1684" s="37">
        <v>0</v>
      </c>
      <c r="M1684" s="37">
        <v>0</v>
      </c>
      <c r="N1684" s="37">
        <v>242625</v>
      </c>
      <c r="O1684" s="561" t="s">
        <v>27</v>
      </c>
      <c r="P1684" s="565"/>
      <c r="Q1684" s="565"/>
      <c r="R1684" s="565"/>
      <c r="S1684" s="565"/>
      <c r="T1684" s="565"/>
      <c r="U1684" s="565"/>
      <c r="V1684" s="565"/>
      <c r="W1684" s="565"/>
      <c r="GA1684" s="68"/>
    </row>
    <row r="1685" spans="2:183" s="67" customFormat="1" ht="75" customHeight="1" x14ac:dyDescent="0.35">
      <c r="B1685" s="391" t="s">
        <v>2495</v>
      </c>
      <c r="C1685" s="637" t="s">
        <v>72</v>
      </c>
      <c r="D1685" s="97"/>
      <c r="E1685" s="287" t="s">
        <v>2835</v>
      </c>
      <c r="F1685" s="12" t="s">
        <v>1381</v>
      </c>
      <c r="G1685" s="37">
        <v>890059.03</v>
      </c>
      <c r="H1685" s="29">
        <f>J1685+K1685+L1685+M1685+N1685</f>
        <v>819159.03</v>
      </c>
      <c r="I1685" s="93">
        <f t="shared" si="27"/>
        <v>0.75</v>
      </c>
      <c r="J1685" s="37">
        <v>522213.87</v>
      </c>
      <c r="K1685" s="37">
        <v>92155.39</v>
      </c>
      <c r="L1685" s="37">
        <v>0</v>
      </c>
      <c r="M1685" s="37">
        <v>0</v>
      </c>
      <c r="N1685" s="37">
        <v>204789.77</v>
      </c>
      <c r="O1685" s="561" t="s">
        <v>27</v>
      </c>
      <c r="P1685" s="565"/>
      <c r="Q1685" s="565"/>
      <c r="R1685" s="565"/>
      <c r="S1685" s="565"/>
      <c r="T1685" s="565"/>
      <c r="U1685" s="565"/>
      <c r="V1685" s="565"/>
      <c r="W1685" s="565"/>
      <c r="GA1685" s="68"/>
    </row>
    <row r="1686" spans="2:183" s="67" customFormat="1" ht="66" customHeight="1" x14ac:dyDescent="0.35">
      <c r="B1686" s="391" t="s">
        <v>2495</v>
      </c>
      <c r="C1686" s="631" t="s">
        <v>2218</v>
      </c>
      <c r="D1686" s="97"/>
      <c r="E1686" s="287" t="s">
        <v>2836</v>
      </c>
      <c r="F1686" s="12" t="s">
        <v>1126</v>
      </c>
      <c r="G1686" s="41">
        <v>25101.200000000001</v>
      </c>
      <c r="H1686" s="29">
        <f>J1686+K1686+L1686+M1686+N1686</f>
        <v>25099.08</v>
      </c>
      <c r="I1686" s="93">
        <f t="shared" si="27"/>
        <v>0.74999998474044771</v>
      </c>
      <c r="J1686" s="41">
        <v>16000.66</v>
      </c>
      <c r="K1686" s="41">
        <v>2823.65</v>
      </c>
      <c r="L1686" s="41">
        <v>0</v>
      </c>
      <c r="M1686" s="41">
        <v>0</v>
      </c>
      <c r="N1686" s="638">
        <v>6274.77</v>
      </c>
      <c r="O1686" s="561" t="s">
        <v>27</v>
      </c>
      <c r="P1686" s="565"/>
      <c r="Q1686" s="565"/>
      <c r="R1686" s="565"/>
      <c r="S1686" s="565"/>
      <c r="T1686" s="565"/>
      <c r="U1686" s="565"/>
      <c r="V1686" s="565"/>
      <c r="W1686" s="565"/>
      <c r="GA1686" s="68"/>
    </row>
    <row r="1687" spans="2:183" s="67" customFormat="1" ht="69" customHeight="1" x14ac:dyDescent="0.35">
      <c r="B1687" s="391" t="s">
        <v>2495</v>
      </c>
      <c r="C1687" s="631" t="s">
        <v>2218</v>
      </c>
      <c r="D1687" s="97"/>
      <c r="E1687" s="639" t="s">
        <v>2837</v>
      </c>
      <c r="F1687" s="25" t="s">
        <v>2838</v>
      </c>
      <c r="G1687" s="78">
        <v>66470</v>
      </c>
      <c r="H1687" s="29">
        <f>J1687+K1687+L1687+M1687+N1687</f>
        <v>66470</v>
      </c>
      <c r="I1687" s="93">
        <f t="shared" si="27"/>
        <v>0.75</v>
      </c>
      <c r="J1687" s="78">
        <v>39597.25</v>
      </c>
      <c r="K1687" s="78">
        <v>6987.75</v>
      </c>
      <c r="L1687" s="41">
        <v>0</v>
      </c>
      <c r="M1687" s="41">
        <v>0</v>
      </c>
      <c r="N1687" s="640">
        <v>19885</v>
      </c>
      <c r="O1687" s="561" t="s">
        <v>27</v>
      </c>
      <c r="P1687" s="565"/>
      <c r="Q1687" s="565"/>
      <c r="R1687" s="565"/>
      <c r="S1687" s="565"/>
      <c r="T1687" s="565"/>
      <c r="U1687" s="565"/>
      <c r="V1687" s="565"/>
      <c r="W1687" s="565"/>
      <c r="GA1687" s="68"/>
    </row>
    <row r="1688" spans="2:183" s="67" customFormat="1" ht="69" customHeight="1" x14ac:dyDescent="0.35">
      <c r="B1688" s="391" t="s">
        <v>2495</v>
      </c>
      <c r="C1688" s="631" t="s">
        <v>2218</v>
      </c>
      <c r="D1688" s="97"/>
      <c r="E1688" s="17" t="s">
        <v>2839</v>
      </c>
      <c r="F1688" s="25" t="s">
        <v>2840</v>
      </c>
      <c r="G1688" s="641">
        <v>104952.1</v>
      </c>
      <c r="H1688" s="29">
        <f>J1688+K1688+L1688+M1688+N1688</f>
        <v>104952.1</v>
      </c>
      <c r="I1688" s="93">
        <f t="shared" si="27"/>
        <v>0.70084248533172855</v>
      </c>
      <c r="J1688" s="641">
        <v>44604.639999999999</v>
      </c>
      <c r="K1688" s="641">
        <v>7871.41</v>
      </c>
      <c r="L1688" s="41">
        <v>0</v>
      </c>
      <c r="M1688" s="41">
        <v>0</v>
      </c>
      <c r="N1688" s="642">
        <v>52476.05</v>
      </c>
      <c r="O1688" s="561" t="s">
        <v>27</v>
      </c>
      <c r="P1688" s="565"/>
      <c r="Q1688" s="565"/>
      <c r="R1688" s="565"/>
      <c r="S1688" s="565"/>
      <c r="T1688" s="565"/>
      <c r="U1688" s="565"/>
      <c r="V1688" s="565"/>
      <c r="W1688" s="565"/>
      <c r="GA1688" s="68"/>
    </row>
    <row r="1689" spans="2:183" s="67" customFormat="1" ht="50.15" customHeight="1" x14ac:dyDescent="0.35">
      <c r="B1689" s="391" t="s">
        <v>2495</v>
      </c>
      <c r="C1689" s="631" t="s">
        <v>2218</v>
      </c>
      <c r="D1689" s="97"/>
      <c r="E1689" s="17" t="s">
        <v>2841</v>
      </c>
      <c r="F1689" s="25" t="s">
        <v>2840</v>
      </c>
      <c r="G1689" s="641">
        <v>120555.07</v>
      </c>
      <c r="H1689" s="29">
        <f>J1689+K1689+L1689+M1689+N1689</f>
        <v>104834.46999999999</v>
      </c>
      <c r="I1689" s="93">
        <f t="shared" si="27"/>
        <v>0.5</v>
      </c>
      <c r="J1689" s="641">
        <v>64886.2</v>
      </c>
      <c r="K1689" s="641">
        <v>11450.51</v>
      </c>
      <c r="L1689" s="41">
        <v>0</v>
      </c>
      <c r="M1689" s="41">
        <v>0</v>
      </c>
      <c r="N1689" s="642">
        <v>28497.759999999998</v>
      </c>
      <c r="O1689" s="561" t="s">
        <v>27</v>
      </c>
      <c r="P1689" s="565"/>
      <c r="Q1689" s="565"/>
      <c r="R1689" s="565"/>
      <c r="S1689" s="565"/>
      <c r="T1689" s="565"/>
      <c r="U1689" s="565"/>
      <c r="V1689" s="565"/>
      <c r="W1689" s="565"/>
      <c r="GA1689" s="68"/>
    </row>
    <row r="1690" spans="2:183" s="67" customFormat="1" ht="50.15" customHeight="1" x14ac:dyDescent="0.35">
      <c r="B1690" s="391" t="s">
        <v>2495</v>
      </c>
      <c r="C1690" s="631" t="s">
        <v>2218</v>
      </c>
      <c r="D1690" s="97"/>
      <c r="E1690" s="17" t="s">
        <v>2842</v>
      </c>
      <c r="F1690" s="25" t="s">
        <v>2843</v>
      </c>
      <c r="G1690" s="641">
        <v>387580.35</v>
      </c>
      <c r="H1690" s="29">
        <f>J1690+K1690+L1690+M1690+N1690</f>
        <v>380065.4</v>
      </c>
      <c r="I1690" s="93">
        <f t="shared" si="27"/>
        <v>0.72816421926871955</v>
      </c>
      <c r="J1690" s="641">
        <v>242291.69</v>
      </c>
      <c r="K1690" s="641">
        <v>42757.36</v>
      </c>
      <c r="L1690" s="41">
        <v>0</v>
      </c>
      <c r="M1690" s="41">
        <v>0</v>
      </c>
      <c r="N1690" s="642">
        <v>95016.35</v>
      </c>
      <c r="O1690" s="561" t="s">
        <v>27</v>
      </c>
      <c r="P1690" s="565"/>
      <c r="Q1690" s="565"/>
      <c r="R1690" s="565"/>
      <c r="S1690" s="565"/>
      <c r="T1690" s="565"/>
      <c r="U1690" s="565"/>
      <c r="V1690" s="565"/>
      <c r="W1690" s="565"/>
      <c r="GA1690" s="68"/>
    </row>
    <row r="1691" spans="2:183" s="67" customFormat="1" ht="50.15" customHeight="1" x14ac:dyDescent="0.35">
      <c r="B1691" s="391" t="s">
        <v>2495</v>
      </c>
      <c r="C1691" s="14" t="s">
        <v>50</v>
      </c>
      <c r="D1691" s="97"/>
      <c r="E1691" s="14" t="s">
        <v>2844</v>
      </c>
      <c r="F1691" s="12" t="s">
        <v>2785</v>
      </c>
      <c r="G1691" s="41">
        <v>126833.5</v>
      </c>
      <c r="H1691" s="29">
        <f>J1691+K1691+L1691+M1691+N1691</f>
        <v>124841.5</v>
      </c>
      <c r="I1691" s="93">
        <f t="shared" si="27"/>
        <v>0.74999999999999989</v>
      </c>
      <c r="J1691" s="42">
        <v>75073.67</v>
      </c>
      <c r="K1691" s="42">
        <v>13248.3</v>
      </c>
      <c r="L1691" s="41">
        <v>0</v>
      </c>
      <c r="M1691" s="41">
        <v>0</v>
      </c>
      <c r="N1691" s="42">
        <v>36519.53</v>
      </c>
      <c r="O1691" s="561" t="s">
        <v>27</v>
      </c>
      <c r="P1691" s="565"/>
      <c r="Q1691" s="565"/>
      <c r="R1691" s="565"/>
      <c r="S1691" s="565"/>
      <c r="T1691" s="565"/>
      <c r="U1691" s="565"/>
      <c r="V1691" s="565"/>
      <c r="W1691" s="565"/>
      <c r="GA1691" s="68"/>
    </row>
    <row r="1692" spans="2:183" s="67" customFormat="1" ht="50.15" customHeight="1" x14ac:dyDescent="0.35">
      <c r="B1692" s="391" t="s">
        <v>2495</v>
      </c>
      <c r="C1692" s="14" t="s">
        <v>2845</v>
      </c>
      <c r="D1692" s="97"/>
      <c r="E1692" s="14" t="s">
        <v>2846</v>
      </c>
      <c r="F1692" s="12" t="s">
        <v>2785</v>
      </c>
      <c r="G1692" s="41">
        <v>55443.79</v>
      </c>
      <c r="H1692" s="29">
        <f>J1692+K1692+L1692+M1692+N1692</f>
        <v>55321.45</v>
      </c>
      <c r="I1692" s="93">
        <f t="shared" si="27"/>
        <v>0.70747283555548435</v>
      </c>
      <c r="J1692" s="42">
        <v>55321.45</v>
      </c>
      <c r="K1692" s="42">
        <v>0</v>
      </c>
      <c r="L1692" s="41">
        <v>0</v>
      </c>
      <c r="M1692" s="41">
        <v>0</v>
      </c>
      <c r="N1692" s="42">
        <v>0</v>
      </c>
      <c r="O1692" s="561" t="s">
        <v>27</v>
      </c>
      <c r="P1692" s="565"/>
      <c r="Q1692" s="565"/>
      <c r="R1692" s="565"/>
      <c r="S1692" s="565"/>
      <c r="T1692" s="565"/>
      <c r="U1692" s="565"/>
      <c r="V1692" s="565"/>
      <c r="W1692" s="565"/>
      <c r="GA1692" s="68"/>
    </row>
    <row r="1693" spans="2:183" s="67" customFormat="1" ht="50.15" customHeight="1" x14ac:dyDescent="0.35">
      <c r="B1693" s="391" t="s">
        <v>2495</v>
      </c>
      <c r="C1693" s="14" t="s">
        <v>50</v>
      </c>
      <c r="D1693" s="97"/>
      <c r="E1693" s="43" t="s">
        <v>2847</v>
      </c>
      <c r="F1693" s="12" t="s">
        <v>2848</v>
      </c>
      <c r="G1693" s="41">
        <v>14147.71</v>
      </c>
      <c r="H1693" s="29">
        <f>J1693+K1693+L1693+M1693+N1693</f>
        <v>14147.71</v>
      </c>
      <c r="I1693" s="93">
        <f t="shared" si="27"/>
        <v>1</v>
      </c>
      <c r="J1693" s="42">
        <v>9019.16</v>
      </c>
      <c r="K1693" s="42">
        <v>1591.62</v>
      </c>
      <c r="L1693" s="41">
        <v>0</v>
      </c>
      <c r="M1693" s="41">
        <v>0</v>
      </c>
      <c r="N1693" s="42">
        <v>3536.93</v>
      </c>
      <c r="O1693" s="561" t="s">
        <v>27</v>
      </c>
      <c r="P1693" s="565"/>
      <c r="Q1693" s="565"/>
      <c r="R1693" s="565"/>
      <c r="S1693" s="565"/>
      <c r="T1693" s="565"/>
      <c r="U1693" s="565"/>
      <c r="V1693" s="565"/>
      <c r="W1693" s="565"/>
      <c r="GA1693" s="68"/>
    </row>
    <row r="1694" spans="2:183" s="67" customFormat="1" ht="50.15" customHeight="1" x14ac:dyDescent="0.35">
      <c r="B1694" s="391" t="s">
        <v>2495</v>
      </c>
      <c r="C1694" s="631" t="s">
        <v>1487</v>
      </c>
      <c r="D1694" s="97"/>
      <c r="E1694" s="287" t="s">
        <v>2849</v>
      </c>
      <c r="F1694" s="12" t="s">
        <v>2850</v>
      </c>
      <c r="G1694" s="53">
        <v>12000</v>
      </c>
      <c r="H1694" s="29">
        <f>J1694+K1694+L1694+M1694+N1694</f>
        <v>12000</v>
      </c>
      <c r="I1694" s="93">
        <f t="shared" si="27"/>
        <v>0.74999982329295689</v>
      </c>
      <c r="J1694" s="53">
        <v>10200</v>
      </c>
      <c r="K1694" s="53">
        <v>1800</v>
      </c>
      <c r="L1694" s="41">
        <v>0</v>
      </c>
      <c r="M1694" s="41">
        <v>0</v>
      </c>
      <c r="N1694" s="643">
        <v>0</v>
      </c>
      <c r="O1694" s="561" t="s">
        <v>27</v>
      </c>
      <c r="P1694" s="565"/>
      <c r="Q1694" s="565"/>
      <c r="R1694" s="565"/>
      <c r="S1694" s="565"/>
      <c r="T1694" s="565"/>
      <c r="U1694" s="565"/>
      <c r="V1694" s="565"/>
      <c r="W1694" s="565"/>
      <c r="GA1694" s="68"/>
    </row>
    <row r="1695" spans="2:183" s="67" customFormat="1" ht="50.15" customHeight="1" x14ac:dyDescent="0.35">
      <c r="B1695" s="391" t="s">
        <v>2495</v>
      </c>
      <c r="C1695" s="631" t="s">
        <v>1487</v>
      </c>
      <c r="D1695" s="97"/>
      <c r="E1695" s="314" t="s">
        <v>2851</v>
      </c>
      <c r="F1695" s="12" t="s">
        <v>2852</v>
      </c>
      <c r="G1695" s="53">
        <v>12000</v>
      </c>
      <c r="H1695" s="29">
        <f>J1695+K1695+L1695+M1695+N1695</f>
        <v>12000</v>
      </c>
      <c r="I1695" s="93">
        <f t="shared" si="27"/>
        <v>1</v>
      </c>
      <c r="J1695" s="53">
        <v>10200</v>
      </c>
      <c r="K1695" s="53">
        <v>1800</v>
      </c>
      <c r="L1695" s="41">
        <v>0</v>
      </c>
      <c r="M1695" s="41">
        <v>0</v>
      </c>
      <c r="N1695" s="643">
        <v>0</v>
      </c>
      <c r="O1695" s="561" t="s">
        <v>27</v>
      </c>
      <c r="P1695" s="565"/>
      <c r="Q1695" s="565"/>
      <c r="R1695" s="565"/>
      <c r="S1695" s="565"/>
      <c r="T1695" s="565"/>
      <c r="U1695" s="565"/>
      <c r="V1695" s="565"/>
      <c r="W1695" s="565"/>
      <c r="GA1695" s="68"/>
    </row>
    <row r="1696" spans="2:183" s="67" customFormat="1" ht="50.15" customHeight="1" x14ac:dyDescent="0.35">
      <c r="B1696" s="391" t="s">
        <v>2495</v>
      </c>
      <c r="C1696" s="14" t="s">
        <v>2853</v>
      </c>
      <c r="D1696" s="97"/>
      <c r="E1696" s="14" t="s">
        <v>2854</v>
      </c>
      <c r="F1696" s="12" t="s">
        <v>2855</v>
      </c>
      <c r="G1696" s="41">
        <v>12000</v>
      </c>
      <c r="H1696" s="29">
        <f>J1696+K1696+L1696+M1696+N1696</f>
        <v>12000</v>
      </c>
      <c r="I1696" s="93">
        <f t="shared" si="27"/>
        <v>1</v>
      </c>
      <c r="J1696" s="42">
        <v>10200</v>
      </c>
      <c r="K1696" s="42">
        <v>1800</v>
      </c>
      <c r="L1696" s="41">
        <v>0</v>
      </c>
      <c r="M1696" s="41">
        <v>0</v>
      </c>
      <c r="N1696" s="42">
        <v>0</v>
      </c>
      <c r="O1696" s="561" t="s">
        <v>27</v>
      </c>
      <c r="P1696" s="565"/>
      <c r="Q1696" s="565"/>
      <c r="R1696" s="565"/>
      <c r="S1696" s="565"/>
      <c r="T1696" s="565"/>
      <c r="U1696" s="565"/>
      <c r="V1696" s="565"/>
      <c r="W1696" s="565"/>
      <c r="GA1696" s="68"/>
    </row>
    <row r="1697" spans="2:183" s="67" customFormat="1" ht="50.15" customHeight="1" x14ac:dyDescent="0.35">
      <c r="B1697" s="391" t="s">
        <v>2495</v>
      </c>
      <c r="C1697" s="14" t="s">
        <v>2853</v>
      </c>
      <c r="D1697" s="97"/>
      <c r="E1697" s="14" t="s">
        <v>2856</v>
      </c>
      <c r="F1697" s="12" t="s">
        <v>870</v>
      </c>
      <c r="G1697" s="41">
        <v>12000</v>
      </c>
      <c r="H1697" s="29">
        <f>J1697+K1697+L1697+M1697+N1697</f>
        <v>12000</v>
      </c>
      <c r="I1697" s="93">
        <f t="shared" si="27"/>
        <v>1</v>
      </c>
      <c r="J1697" s="42">
        <v>10200</v>
      </c>
      <c r="K1697" s="42">
        <v>1800</v>
      </c>
      <c r="L1697" s="41">
        <v>0</v>
      </c>
      <c r="M1697" s="41">
        <v>0</v>
      </c>
      <c r="N1697" s="42">
        <v>0</v>
      </c>
      <c r="O1697" s="561" t="s">
        <v>27</v>
      </c>
      <c r="P1697" s="565"/>
      <c r="Q1697" s="565"/>
      <c r="R1697" s="565"/>
      <c r="S1697" s="565"/>
      <c r="T1697" s="565"/>
      <c r="U1697" s="565"/>
      <c r="V1697" s="565"/>
      <c r="W1697" s="565"/>
      <c r="GA1697" s="68"/>
    </row>
    <row r="1698" spans="2:183" s="67" customFormat="1" ht="50.15" customHeight="1" x14ac:dyDescent="0.35">
      <c r="B1698" s="629" t="s">
        <v>2495</v>
      </c>
      <c r="C1698" s="44" t="s">
        <v>2853</v>
      </c>
      <c r="D1698" s="97"/>
      <c r="E1698" s="44" t="s">
        <v>2857</v>
      </c>
      <c r="F1698" s="45" t="s">
        <v>2858</v>
      </c>
      <c r="G1698" s="41">
        <v>12000</v>
      </c>
      <c r="H1698" s="29">
        <f>J1698+K1698+L1698+M1698+N1698</f>
        <v>12000</v>
      </c>
      <c r="I1698" s="93">
        <f t="shared" si="27"/>
        <v>1</v>
      </c>
      <c r="J1698" s="42">
        <v>10200</v>
      </c>
      <c r="K1698" s="42">
        <v>1800</v>
      </c>
      <c r="L1698" s="41">
        <v>0</v>
      </c>
      <c r="M1698" s="41">
        <v>0</v>
      </c>
      <c r="N1698" s="42">
        <v>0</v>
      </c>
      <c r="O1698" s="561" t="s">
        <v>27</v>
      </c>
      <c r="P1698" s="565"/>
      <c r="Q1698" s="565"/>
      <c r="R1698" s="565"/>
      <c r="S1698" s="565"/>
      <c r="T1698" s="565"/>
      <c r="U1698" s="565"/>
      <c r="V1698" s="565"/>
      <c r="W1698" s="565"/>
      <c r="GA1698" s="68"/>
    </row>
    <row r="1699" spans="2:183" s="67" customFormat="1" ht="50.15" customHeight="1" x14ac:dyDescent="0.35">
      <c r="B1699" s="629" t="s">
        <v>2495</v>
      </c>
      <c r="C1699" s="44" t="s">
        <v>2853</v>
      </c>
      <c r="D1699" s="617"/>
      <c r="E1699" s="44" t="s">
        <v>2859</v>
      </c>
      <c r="F1699" s="45" t="s">
        <v>1032</v>
      </c>
      <c r="G1699" s="46">
        <v>12000</v>
      </c>
      <c r="H1699" s="644">
        <f>J1699+K1699+L1699+M1699+N1699</f>
        <v>12000</v>
      </c>
      <c r="I1699" s="482">
        <f t="shared" si="27"/>
        <v>1</v>
      </c>
      <c r="J1699" s="47">
        <v>10200</v>
      </c>
      <c r="K1699" s="47">
        <v>1800</v>
      </c>
      <c r="L1699" s="46">
        <v>0</v>
      </c>
      <c r="M1699" s="46">
        <v>0</v>
      </c>
      <c r="N1699" s="47">
        <v>0</v>
      </c>
      <c r="O1699" s="561" t="s">
        <v>27</v>
      </c>
      <c r="P1699" s="572"/>
      <c r="Q1699" s="572"/>
      <c r="R1699" s="572"/>
      <c r="S1699" s="572"/>
      <c r="T1699" s="572"/>
      <c r="U1699" s="572"/>
      <c r="V1699" s="572"/>
      <c r="W1699" s="572"/>
      <c r="GA1699" s="68"/>
    </row>
    <row r="1700" spans="2:183" s="67" customFormat="1" ht="50.15" customHeight="1" x14ac:dyDescent="0.35">
      <c r="B1700" s="629" t="s">
        <v>2495</v>
      </c>
      <c r="C1700" s="14" t="s">
        <v>50</v>
      </c>
      <c r="D1700" s="409"/>
      <c r="E1700" s="14" t="s">
        <v>2860</v>
      </c>
      <c r="F1700" s="12" t="s">
        <v>2057</v>
      </c>
      <c r="G1700" s="41">
        <v>255789.18</v>
      </c>
      <c r="H1700" s="37">
        <f>J1700+K1700+L1700+M1700+N1700</f>
        <v>71389.179999999993</v>
      </c>
      <c r="I1700" s="482">
        <f t="shared" si="27"/>
        <v>1</v>
      </c>
      <c r="J1700" s="645">
        <v>45510.59</v>
      </c>
      <c r="K1700" s="645">
        <v>8031.29</v>
      </c>
      <c r="L1700" s="645">
        <v>0</v>
      </c>
      <c r="M1700" s="645">
        <v>0</v>
      </c>
      <c r="N1700" s="645">
        <v>17847.3</v>
      </c>
      <c r="O1700" s="561" t="s">
        <v>27</v>
      </c>
      <c r="P1700" s="565"/>
      <c r="Q1700" s="565"/>
      <c r="R1700" s="565"/>
      <c r="S1700" s="565"/>
      <c r="T1700" s="565"/>
      <c r="U1700" s="565"/>
      <c r="V1700" s="565"/>
      <c r="W1700" s="565"/>
      <c r="GA1700" s="68"/>
    </row>
    <row r="1701" spans="2:183" s="67" customFormat="1" ht="50.15" customHeight="1" x14ac:dyDescent="0.35">
      <c r="B1701" s="629" t="s">
        <v>2495</v>
      </c>
      <c r="C1701" s="14" t="s">
        <v>50</v>
      </c>
      <c r="D1701" s="409"/>
      <c r="E1701" s="14" t="s">
        <v>2860</v>
      </c>
      <c r="F1701" s="12" t="s">
        <v>475</v>
      </c>
      <c r="G1701" s="41">
        <v>186049.48</v>
      </c>
      <c r="H1701" s="37">
        <f>J1701+K1701+L1701+M1701+N1701</f>
        <v>118289.18000000002</v>
      </c>
      <c r="I1701" s="482">
        <f t="shared" si="27"/>
        <v>0.7499999299613751</v>
      </c>
      <c r="J1701" s="645">
        <v>75409.350000000006</v>
      </c>
      <c r="K1701" s="645">
        <v>13307.54</v>
      </c>
      <c r="L1701" s="645">
        <v>0</v>
      </c>
      <c r="M1701" s="645">
        <v>0</v>
      </c>
      <c r="N1701" s="645">
        <v>29572.29</v>
      </c>
      <c r="O1701" s="561" t="s">
        <v>27</v>
      </c>
      <c r="P1701" s="565"/>
      <c r="Q1701" s="565"/>
      <c r="R1701" s="565"/>
      <c r="S1701" s="565"/>
      <c r="T1701" s="565"/>
      <c r="U1701" s="565"/>
      <c r="V1701" s="565"/>
      <c r="W1701" s="565"/>
      <c r="GA1701" s="68"/>
    </row>
    <row r="1702" spans="2:183" s="67" customFormat="1" ht="50.15" customHeight="1" x14ac:dyDescent="0.35">
      <c r="B1702" s="629" t="s">
        <v>2495</v>
      </c>
      <c r="C1702" s="14" t="s">
        <v>50</v>
      </c>
      <c r="D1702" s="409"/>
      <c r="E1702" s="43" t="s">
        <v>2861</v>
      </c>
      <c r="F1702" s="12" t="s">
        <v>2862</v>
      </c>
      <c r="G1702" s="41">
        <v>117310.34</v>
      </c>
      <c r="H1702" s="37">
        <f>J1702+K1702+L1702+M1702+N1702</f>
        <v>114795.74999999999</v>
      </c>
      <c r="I1702" s="482">
        <f t="shared" si="27"/>
        <v>0.75000004226929295</v>
      </c>
      <c r="J1702" s="42">
        <v>82939.929999999993</v>
      </c>
      <c r="K1702" s="42">
        <v>14636.46</v>
      </c>
      <c r="L1702" s="50">
        <v>0</v>
      </c>
      <c r="M1702" s="42">
        <v>0</v>
      </c>
      <c r="N1702" s="645">
        <v>17219.36</v>
      </c>
      <c r="O1702" s="561" t="s">
        <v>27</v>
      </c>
      <c r="P1702" s="565"/>
      <c r="Q1702" s="565"/>
      <c r="R1702" s="565"/>
      <c r="S1702" s="565"/>
      <c r="T1702" s="565"/>
      <c r="U1702" s="565"/>
      <c r="V1702" s="565"/>
      <c r="W1702" s="565"/>
      <c r="GA1702" s="68"/>
    </row>
    <row r="1703" spans="2:183" s="67" customFormat="1" ht="50.15" customHeight="1" x14ac:dyDescent="0.35">
      <c r="B1703" s="629" t="s">
        <v>2495</v>
      </c>
      <c r="C1703" s="14" t="s">
        <v>50</v>
      </c>
      <c r="D1703" s="409"/>
      <c r="E1703" s="14" t="s">
        <v>2396</v>
      </c>
      <c r="F1703" s="12" t="s">
        <v>2863</v>
      </c>
      <c r="G1703" s="41">
        <v>111970</v>
      </c>
      <c r="H1703" s="37">
        <f>J1703+K1703+L1703+M1703+N1703</f>
        <v>100400</v>
      </c>
      <c r="I1703" s="482">
        <f t="shared" si="27"/>
        <v>0.85000002177780964</v>
      </c>
      <c r="J1703" s="645">
        <v>64005</v>
      </c>
      <c r="K1703" s="645">
        <v>11295</v>
      </c>
      <c r="L1703" s="645">
        <v>0</v>
      </c>
      <c r="M1703" s="645">
        <v>0</v>
      </c>
      <c r="N1703" s="645">
        <v>25100</v>
      </c>
      <c r="O1703" s="561" t="s">
        <v>27</v>
      </c>
      <c r="P1703" s="565"/>
      <c r="Q1703" s="565"/>
      <c r="R1703" s="565"/>
      <c r="S1703" s="565"/>
      <c r="T1703" s="565"/>
      <c r="U1703" s="565"/>
      <c r="V1703" s="565"/>
      <c r="W1703" s="565"/>
      <c r="GA1703" s="68"/>
    </row>
    <row r="1704" spans="2:183" s="67" customFormat="1" ht="82.25" customHeight="1" x14ac:dyDescent="0.35">
      <c r="B1704" s="629" t="s">
        <v>2495</v>
      </c>
      <c r="C1704" s="14" t="s">
        <v>50</v>
      </c>
      <c r="D1704" s="409"/>
      <c r="E1704" s="43" t="s">
        <v>2864</v>
      </c>
      <c r="F1704" s="12" t="s">
        <v>2166</v>
      </c>
      <c r="G1704" s="41">
        <v>5761.88</v>
      </c>
      <c r="H1704" s="37">
        <f>J1704+K1704+L1704+M1704+N1704</f>
        <v>5411.52</v>
      </c>
      <c r="I1704" s="482">
        <f t="shared" si="27"/>
        <v>0.75</v>
      </c>
      <c r="J1704" s="645">
        <v>4058.64</v>
      </c>
      <c r="K1704" s="645">
        <v>0</v>
      </c>
      <c r="L1704" s="645">
        <v>0</v>
      </c>
      <c r="M1704" s="645">
        <v>0</v>
      </c>
      <c r="N1704" s="645">
        <v>1352.88</v>
      </c>
      <c r="O1704" s="561" t="s">
        <v>27</v>
      </c>
      <c r="P1704" s="565"/>
      <c r="Q1704" s="565"/>
      <c r="R1704" s="565"/>
      <c r="S1704" s="565"/>
      <c r="T1704" s="565"/>
      <c r="U1704" s="565"/>
      <c r="V1704" s="565"/>
      <c r="W1704" s="565"/>
      <c r="GA1704" s="68"/>
    </row>
    <row r="1705" spans="2:183" s="67" customFormat="1" ht="50.15" customHeight="1" x14ac:dyDescent="0.35">
      <c r="B1705" s="629" t="s">
        <v>2495</v>
      </c>
      <c r="C1705" s="14" t="s">
        <v>50</v>
      </c>
      <c r="D1705" s="409"/>
      <c r="E1705" s="43" t="s">
        <v>2865</v>
      </c>
      <c r="F1705" s="12" t="s">
        <v>2404</v>
      </c>
      <c r="G1705" s="41">
        <v>5411.52</v>
      </c>
      <c r="H1705" s="37">
        <f>J1705+K1705+L1705+M1705+N1705</f>
        <v>5411.52</v>
      </c>
      <c r="I1705" s="482">
        <f t="shared" si="27"/>
        <v>0.74999999999999989</v>
      </c>
      <c r="J1705" s="645">
        <v>4058.64</v>
      </c>
      <c r="K1705" s="645">
        <v>0</v>
      </c>
      <c r="L1705" s="645">
        <v>0</v>
      </c>
      <c r="M1705" s="645">
        <v>0</v>
      </c>
      <c r="N1705" s="645">
        <v>1352.88</v>
      </c>
      <c r="O1705" s="561" t="s">
        <v>27</v>
      </c>
      <c r="P1705" s="565"/>
      <c r="Q1705" s="565"/>
      <c r="R1705" s="565"/>
      <c r="S1705" s="565"/>
      <c r="T1705" s="565"/>
      <c r="U1705" s="565"/>
      <c r="V1705" s="565"/>
      <c r="W1705" s="565"/>
      <c r="GA1705" s="68"/>
    </row>
    <row r="1706" spans="2:183" s="67" customFormat="1" ht="50.15" customHeight="1" x14ac:dyDescent="0.35">
      <c r="B1706" s="629" t="s">
        <v>2495</v>
      </c>
      <c r="C1706" s="14" t="s">
        <v>1894</v>
      </c>
      <c r="D1706" s="409"/>
      <c r="E1706" s="43" t="s">
        <v>1894</v>
      </c>
      <c r="F1706" s="12" t="s">
        <v>2862</v>
      </c>
      <c r="G1706" s="41">
        <v>48000</v>
      </c>
      <c r="H1706" s="37">
        <f>J1706+K1706+L1706+M1706+N1706</f>
        <v>48000</v>
      </c>
      <c r="I1706" s="482">
        <f t="shared" si="27"/>
        <v>0.74999999999999989</v>
      </c>
      <c r="J1706" s="645">
        <v>40800</v>
      </c>
      <c r="K1706" s="645">
        <v>7200</v>
      </c>
      <c r="L1706" s="645">
        <v>0</v>
      </c>
      <c r="M1706" s="645">
        <v>0</v>
      </c>
      <c r="N1706" s="645">
        <v>0</v>
      </c>
      <c r="O1706" s="561" t="s">
        <v>27</v>
      </c>
      <c r="P1706" s="565"/>
      <c r="Q1706" s="565"/>
      <c r="R1706" s="565"/>
      <c r="S1706" s="565"/>
      <c r="T1706" s="565"/>
      <c r="U1706" s="565"/>
      <c r="V1706" s="565"/>
      <c r="W1706" s="565"/>
      <c r="GA1706" s="68"/>
    </row>
    <row r="1707" spans="2:183" s="67" customFormat="1" ht="65" customHeight="1" x14ac:dyDescent="0.35">
      <c r="B1707" s="629" t="s">
        <v>2495</v>
      </c>
      <c r="C1707" s="287" t="s">
        <v>2866</v>
      </c>
      <c r="D1707" s="409"/>
      <c r="E1707" s="605" t="s">
        <v>2867</v>
      </c>
      <c r="F1707" s="51" t="s">
        <v>2868</v>
      </c>
      <c r="G1707" s="52">
        <v>295220</v>
      </c>
      <c r="H1707" s="37">
        <f>J1707+K1707+L1707+M1707+N1707</f>
        <v>19894</v>
      </c>
      <c r="I1707" s="482">
        <f t="shared" si="27"/>
        <v>1</v>
      </c>
      <c r="J1707" s="52">
        <v>16909.900000000001</v>
      </c>
      <c r="K1707" s="52">
        <v>2984.1</v>
      </c>
      <c r="L1707" s="645">
        <v>0</v>
      </c>
      <c r="M1707" s="645">
        <v>0</v>
      </c>
      <c r="N1707" s="645">
        <v>0</v>
      </c>
      <c r="O1707" s="561" t="s">
        <v>27</v>
      </c>
      <c r="P1707" s="565"/>
      <c r="Q1707" s="565"/>
      <c r="R1707" s="565"/>
      <c r="S1707" s="565"/>
      <c r="T1707" s="565"/>
      <c r="U1707" s="565"/>
      <c r="V1707" s="565"/>
      <c r="W1707" s="565"/>
      <c r="GA1707" s="68"/>
    </row>
    <row r="1708" spans="2:183" s="67" customFormat="1" ht="67.25" customHeight="1" x14ac:dyDescent="0.35">
      <c r="B1708" s="629" t="s">
        <v>2495</v>
      </c>
      <c r="C1708" s="287" t="s">
        <v>2866</v>
      </c>
      <c r="D1708" s="409"/>
      <c r="E1708" s="605" t="s">
        <v>2869</v>
      </c>
      <c r="F1708" s="51" t="s">
        <v>2868</v>
      </c>
      <c r="G1708" s="52">
        <v>19894</v>
      </c>
      <c r="H1708" s="37">
        <f>J1708+K1708+L1708+M1708+N1708</f>
        <v>2690.4</v>
      </c>
      <c r="I1708" s="482">
        <f t="shared" si="27"/>
        <v>1</v>
      </c>
      <c r="J1708" s="52">
        <v>2286.84</v>
      </c>
      <c r="K1708" s="52">
        <v>403.56</v>
      </c>
      <c r="L1708" s="645">
        <v>0</v>
      </c>
      <c r="M1708" s="645">
        <v>0</v>
      </c>
      <c r="N1708" s="645">
        <v>0</v>
      </c>
      <c r="O1708" s="561" t="s">
        <v>27</v>
      </c>
      <c r="P1708" s="565"/>
      <c r="Q1708" s="565"/>
      <c r="R1708" s="565"/>
      <c r="S1708" s="565"/>
      <c r="T1708" s="565"/>
      <c r="U1708" s="565"/>
      <c r="V1708" s="565"/>
      <c r="W1708" s="565"/>
      <c r="GA1708" s="68"/>
    </row>
    <row r="1709" spans="2:183" s="67" customFormat="1" ht="64.5" customHeight="1" x14ac:dyDescent="0.35">
      <c r="B1709" s="391" t="s">
        <v>2495</v>
      </c>
      <c r="C1709" s="287" t="s">
        <v>2870</v>
      </c>
      <c r="D1709" s="409"/>
      <c r="E1709" s="348" t="s">
        <v>2871</v>
      </c>
      <c r="F1709" s="51" t="s">
        <v>2868</v>
      </c>
      <c r="G1709" s="53">
        <v>2690.4</v>
      </c>
      <c r="H1709" s="37">
        <f>J1709+K1709+L1709+M1709+N1709</f>
        <v>295220</v>
      </c>
      <c r="I1709" s="93">
        <f t="shared" si="27"/>
        <v>1</v>
      </c>
      <c r="J1709" s="53">
        <v>250937</v>
      </c>
      <c r="K1709" s="53">
        <v>44283</v>
      </c>
      <c r="L1709" s="645">
        <v>0</v>
      </c>
      <c r="M1709" s="645">
        <v>0</v>
      </c>
      <c r="N1709" s="645">
        <v>0</v>
      </c>
      <c r="O1709" s="561" t="s">
        <v>27</v>
      </c>
      <c r="P1709" s="565"/>
      <c r="Q1709" s="565"/>
      <c r="R1709" s="565"/>
      <c r="S1709" s="565"/>
      <c r="T1709" s="565"/>
      <c r="U1709" s="565"/>
      <c r="V1709" s="565"/>
      <c r="W1709" s="565"/>
      <c r="GA1709" s="68"/>
    </row>
    <row r="1710" spans="2:183" s="67" customFormat="1" ht="50.15" customHeight="1" x14ac:dyDescent="0.35">
      <c r="B1710" s="603" t="s">
        <v>2495</v>
      </c>
      <c r="C1710" s="14" t="s">
        <v>50</v>
      </c>
      <c r="D1710" s="97"/>
      <c r="E1710" s="43" t="s">
        <v>2872</v>
      </c>
      <c r="F1710" s="12" t="s">
        <v>2873</v>
      </c>
      <c r="G1710" s="41">
        <v>152988.87</v>
      </c>
      <c r="H1710" s="37">
        <f>J1710+K1710+L1710+M1710+N1710</f>
        <v>152988.87</v>
      </c>
      <c r="I1710" s="93">
        <f t="shared" si="27"/>
        <v>1</v>
      </c>
      <c r="J1710" s="42">
        <v>97530.4</v>
      </c>
      <c r="K1710" s="42">
        <v>17211.25</v>
      </c>
      <c r="L1710" s="94">
        <v>0</v>
      </c>
      <c r="M1710" s="94">
        <v>0</v>
      </c>
      <c r="N1710" s="42">
        <v>38247.22</v>
      </c>
      <c r="O1710" s="561" t="s">
        <v>27</v>
      </c>
      <c r="P1710" s="103"/>
      <c r="Q1710" s="103"/>
      <c r="R1710" s="103"/>
      <c r="S1710" s="103"/>
      <c r="T1710" s="103"/>
      <c r="U1710" s="103"/>
      <c r="V1710" s="103"/>
      <c r="W1710" s="103"/>
      <c r="GA1710" s="68"/>
    </row>
    <row r="1711" spans="2:183" s="67" customFormat="1" ht="50.15" customHeight="1" x14ac:dyDescent="0.35">
      <c r="B1711" s="603" t="s">
        <v>2495</v>
      </c>
      <c r="C1711" s="14" t="s">
        <v>50</v>
      </c>
      <c r="D1711" s="97"/>
      <c r="E1711" s="14" t="s">
        <v>2874</v>
      </c>
      <c r="F1711" s="12" t="s">
        <v>2875</v>
      </c>
      <c r="G1711" s="41">
        <v>144975.01999999999</v>
      </c>
      <c r="H1711" s="37">
        <f>J1711+K1711+L1711+M1711+N1711</f>
        <v>144975.01999999999</v>
      </c>
      <c r="I1711" s="93">
        <f t="shared" si="27"/>
        <v>0.74999998365894194</v>
      </c>
      <c r="J1711" s="42">
        <v>104744.45</v>
      </c>
      <c r="K1711" s="42">
        <v>18484.32</v>
      </c>
      <c r="L1711" s="94">
        <v>0</v>
      </c>
      <c r="M1711" s="94">
        <v>0</v>
      </c>
      <c r="N1711" s="42">
        <v>21746.25</v>
      </c>
      <c r="O1711" s="561" t="s">
        <v>27</v>
      </c>
      <c r="P1711" s="103"/>
      <c r="Q1711" s="103"/>
      <c r="R1711" s="103"/>
      <c r="S1711" s="103"/>
      <c r="T1711" s="103"/>
      <c r="U1711" s="103"/>
      <c r="V1711" s="103"/>
      <c r="W1711" s="103"/>
      <c r="GA1711" s="68"/>
    </row>
    <row r="1712" spans="2:183" s="67" customFormat="1" ht="50.15" customHeight="1" x14ac:dyDescent="0.35">
      <c r="B1712" s="25" t="s">
        <v>2495</v>
      </c>
      <c r="C1712" s="14" t="s">
        <v>2845</v>
      </c>
      <c r="D1712" s="97"/>
      <c r="E1712" s="14" t="s">
        <v>2878</v>
      </c>
      <c r="F1712" s="12" t="s">
        <v>1326</v>
      </c>
      <c r="G1712" s="41">
        <v>105300</v>
      </c>
      <c r="H1712" s="37">
        <f>J1712+K1712+L1712+M1712+N1712</f>
        <v>105300</v>
      </c>
      <c r="I1712" s="93">
        <f>(J1715+K1715+L1715+M1715)/H1715</f>
        <v>0.65</v>
      </c>
      <c r="J1712" s="42">
        <v>105300</v>
      </c>
      <c r="K1712" s="42">
        <v>0</v>
      </c>
      <c r="L1712" s="94">
        <v>0</v>
      </c>
      <c r="M1712" s="94">
        <v>0</v>
      </c>
      <c r="N1712" s="42">
        <v>0</v>
      </c>
      <c r="O1712" s="561" t="s">
        <v>27</v>
      </c>
      <c r="P1712" s="103"/>
      <c r="Q1712" s="103"/>
      <c r="R1712" s="103"/>
      <c r="S1712" s="103"/>
      <c r="T1712" s="103"/>
      <c r="U1712" s="103"/>
      <c r="V1712" s="103"/>
      <c r="W1712" s="103"/>
      <c r="GA1712" s="68"/>
    </row>
    <row r="1713" spans="2:183" s="67" customFormat="1" ht="50.15" customHeight="1" x14ac:dyDescent="0.35">
      <c r="B1713" s="25" t="s">
        <v>2495</v>
      </c>
      <c r="C1713" s="14" t="s">
        <v>1894</v>
      </c>
      <c r="D1713" s="97"/>
      <c r="E1713" s="14" t="s">
        <v>1894</v>
      </c>
      <c r="F1713" s="12" t="s">
        <v>2875</v>
      </c>
      <c r="G1713" s="41">
        <v>45000</v>
      </c>
      <c r="H1713" s="37">
        <f>J1713+K1713+L1713+M1713+N1713</f>
        <v>45000</v>
      </c>
      <c r="I1713" s="93">
        <f t="shared" si="27"/>
        <v>1</v>
      </c>
      <c r="J1713" s="42">
        <v>38250</v>
      </c>
      <c r="K1713" s="42">
        <v>6750</v>
      </c>
      <c r="L1713" s="94">
        <v>0</v>
      </c>
      <c r="M1713" s="94">
        <v>0</v>
      </c>
      <c r="N1713" s="42">
        <v>0</v>
      </c>
      <c r="O1713" s="561" t="s">
        <v>27</v>
      </c>
      <c r="P1713" s="103"/>
      <c r="Q1713" s="103"/>
      <c r="R1713" s="103"/>
      <c r="S1713" s="103"/>
      <c r="T1713" s="103"/>
      <c r="U1713" s="103"/>
      <c r="V1713" s="103"/>
      <c r="W1713" s="103"/>
      <c r="GA1713" s="68"/>
    </row>
    <row r="1714" spans="2:183" s="67" customFormat="1" ht="92.25" customHeight="1" x14ac:dyDescent="0.35">
      <c r="B1714" s="64" t="s">
        <v>2495</v>
      </c>
      <c r="C1714" s="646" t="s">
        <v>2879</v>
      </c>
      <c r="D1714" s="97"/>
      <c r="E1714" s="86" t="s">
        <v>2880</v>
      </c>
      <c r="F1714" s="59" t="s">
        <v>2881</v>
      </c>
      <c r="G1714" s="647">
        <v>165174.39999999999</v>
      </c>
      <c r="H1714" s="648">
        <f>J1714+K1714+L1714+M1714+N1714</f>
        <v>163334.44</v>
      </c>
      <c r="I1714" s="649">
        <f>(J1713+K1713+L1713+M1713)/H1713</f>
        <v>1</v>
      </c>
      <c r="J1714" s="650">
        <v>130667.55</v>
      </c>
      <c r="K1714" s="650">
        <v>0</v>
      </c>
      <c r="L1714" s="650">
        <v>0</v>
      </c>
      <c r="M1714" s="651">
        <v>32666.89</v>
      </c>
      <c r="N1714" s="651">
        <v>0</v>
      </c>
      <c r="O1714" s="703" t="s">
        <v>27</v>
      </c>
      <c r="P1714" s="103"/>
      <c r="Q1714" s="103"/>
      <c r="R1714" s="103"/>
      <c r="S1714" s="103"/>
      <c r="T1714" s="103"/>
      <c r="U1714" s="103"/>
      <c r="V1714" s="103"/>
      <c r="W1714" s="103"/>
      <c r="GA1714" s="68"/>
    </row>
    <row r="1715" spans="2:183" s="67" customFormat="1" ht="50.15" customHeight="1" x14ac:dyDescent="0.35">
      <c r="B1715" s="12" t="s">
        <v>2495</v>
      </c>
      <c r="C1715" s="14" t="s">
        <v>50</v>
      </c>
      <c r="D1715" s="97"/>
      <c r="E1715" s="14" t="s">
        <v>2876</v>
      </c>
      <c r="F1715" s="12" t="s">
        <v>2877</v>
      </c>
      <c r="G1715" s="76">
        <v>142989</v>
      </c>
      <c r="H1715" s="37">
        <f>J1715+K1715+L1715+M1715+N1715</f>
        <v>141372</v>
      </c>
      <c r="I1715" s="93">
        <f>(J1711+K1711+L1711+M1711)/H1711</f>
        <v>0.85000002069322012</v>
      </c>
      <c r="J1715" s="42">
        <v>78108.03</v>
      </c>
      <c r="K1715" s="42">
        <v>13783.77</v>
      </c>
      <c r="L1715" s="94">
        <v>0</v>
      </c>
      <c r="M1715" s="94">
        <v>0</v>
      </c>
      <c r="N1715" s="42">
        <v>49480.2</v>
      </c>
      <c r="O1715" s="561" t="s">
        <v>27</v>
      </c>
      <c r="P1715" s="103"/>
      <c r="Q1715" s="103"/>
      <c r="R1715" s="103"/>
      <c r="S1715" s="103"/>
      <c r="T1715" s="103"/>
      <c r="U1715" s="103"/>
      <c r="V1715" s="103"/>
      <c r="W1715" s="103"/>
      <c r="GA1715" s="68"/>
    </row>
    <row r="1716" spans="2:183" s="67" customFormat="1" ht="50.15" customHeight="1" x14ac:dyDescent="0.35">
      <c r="B1716" s="64" t="s">
        <v>2495</v>
      </c>
      <c r="C1716" s="61" t="s">
        <v>50</v>
      </c>
      <c r="D1716" s="65"/>
      <c r="E1716" s="87" t="s">
        <v>2897</v>
      </c>
      <c r="F1716" s="55" t="s">
        <v>2727</v>
      </c>
      <c r="G1716" s="73">
        <v>11632.3</v>
      </c>
      <c r="H1716" s="648">
        <f>J1716+K1716+L1716+M1716+N1716</f>
        <v>11632.3</v>
      </c>
      <c r="I1716" s="649">
        <f>(J1714+K1714+L1714+M1714)/H1714</f>
        <v>1</v>
      </c>
      <c r="J1716" s="80">
        <v>4943.72</v>
      </c>
      <c r="K1716" s="42">
        <v>872.43</v>
      </c>
      <c r="L1716" s="81">
        <v>0</v>
      </c>
      <c r="M1716" s="83">
        <v>0</v>
      </c>
      <c r="N1716" s="42">
        <v>5816.15</v>
      </c>
      <c r="O1716" s="561" t="s">
        <v>27</v>
      </c>
      <c r="P1716" s="66"/>
      <c r="Q1716" s="66"/>
      <c r="R1716" s="66"/>
      <c r="S1716" s="66"/>
      <c r="T1716" s="66"/>
      <c r="U1716" s="66"/>
      <c r="V1716" s="66"/>
      <c r="W1716" s="66"/>
      <c r="GA1716" s="68"/>
    </row>
    <row r="1717" spans="2:183" s="67" customFormat="1" ht="50.15" customHeight="1" x14ac:dyDescent="0.35">
      <c r="B1717" s="64" t="s">
        <v>2495</v>
      </c>
      <c r="C1717" s="61" t="s">
        <v>50</v>
      </c>
      <c r="D1717" s="65"/>
      <c r="E1717" s="88" t="s">
        <v>2898</v>
      </c>
      <c r="F1717" s="55" t="s">
        <v>836</v>
      </c>
      <c r="G1717" s="74">
        <v>101152.82</v>
      </c>
      <c r="H1717" s="648">
        <f>J1717+K1717+L1717+M1717+N1717</f>
        <v>91677.5</v>
      </c>
      <c r="I1717" s="649">
        <f>(J1716+K1716+L1716+M1716)/H1716</f>
        <v>0.50000000000000011</v>
      </c>
      <c r="J1717" s="42">
        <v>68758.13</v>
      </c>
      <c r="K1717" s="42">
        <v>0</v>
      </c>
      <c r="L1717" s="42">
        <v>0</v>
      </c>
      <c r="M1717" s="84">
        <v>0</v>
      </c>
      <c r="N1717" s="42">
        <v>22919.37</v>
      </c>
      <c r="O1717" s="561" t="s">
        <v>27</v>
      </c>
      <c r="P1717" s="66"/>
      <c r="Q1717" s="66"/>
      <c r="R1717" s="66"/>
      <c r="S1717" s="66"/>
      <c r="T1717" s="66"/>
      <c r="U1717" s="66"/>
      <c r="V1717" s="66"/>
      <c r="W1717" s="66"/>
      <c r="GA1717" s="68"/>
    </row>
    <row r="1718" spans="2:183" s="67" customFormat="1" ht="50.15" customHeight="1" x14ac:dyDescent="0.35">
      <c r="B1718" s="64" t="s">
        <v>2495</v>
      </c>
      <c r="C1718" s="60" t="s">
        <v>50</v>
      </c>
      <c r="D1718" s="65"/>
      <c r="E1718" s="89" t="s">
        <v>2904</v>
      </c>
      <c r="F1718" s="55" t="s">
        <v>2598</v>
      </c>
      <c r="G1718" s="75">
        <v>351956.7</v>
      </c>
      <c r="H1718" s="648">
        <f>J1718+K1718+L1718+M1718+N1718</f>
        <v>306737.34999999998</v>
      </c>
      <c r="I1718" s="649">
        <f t="shared" ref="I1718:I1781" si="28">(J1717+K1717+L1717+M1717)/H1717</f>
        <v>0.75000005453900909</v>
      </c>
      <c r="J1718" s="81">
        <v>195545.05</v>
      </c>
      <c r="K1718" s="81">
        <v>34507.96</v>
      </c>
      <c r="L1718" s="81">
        <v>0</v>
      </c>
      <c r="M1718" s="83">
        <v>0</v>
      </c>
      <c r="N1718" s="81">
        <v>76684.34</v>
      </c>
      <c r="O1718" s="561" t="s">
        <v>27</v>
      </c>
      <c r="P1718" s="66"/>
      <c r="Q1718" s="66"/>
      <c r="R1718" s="66"/>
      <c r="S1718" s="66"/>
      <c r="T1718" s="66"/>
      <c r="U1718" s="66"/>
      <c r="V1718" s="66"/>
      <c r="W1718" s="66"/>
      <c r="GA1718" s="68"/>
    </row>
    <row r="1719" spans="2:183" s="67" customFormat="1" ht="50.15" customHeight="1" x14ac:dyDescent="0.35">
      <c r="B1719" s="64" t="s">
        <v>2495</v>
      </c>
      <c r="C1719" s="61" t="s">
        <v>50</v>
      </c>
      <c r="D1719" s="65"/>
      <c r="E1719" s="89" t="s">
        <v>2899</v>
      </c>
      <c r="F1719" s="55" t="s">
        <v>2882</v>
      </c>
      <c r="G1719" s="75">
        <v>80985.7</v>
      </c>
      <c r="H1719" s="648">
        <f>J1719+K1719+L1719+M1719+N1719</f>
        <v>69645.700000000012</v>
      </c>
      <c r="I1719" s="649">
        <f t="shared" si="28"/>
        <v>0.74999999184970467</v>
      </c>
      <c r="J1719" s="81">
        <v>44399.12</v>
      </c>
      <c r="K1719" s="81">
        <v>7835.15</v>
      </c>
      <c r="L1719" s="81">
        <v>0</v>
      </c>
      <c r="M1719" s="83">
        <v>0</v>
      </c>
      <c r="N1719" s="81">
        <v>17411.43</v>
      </c>
      <c r="O1719" s="561" t="s">
        <v>27</v>
      </c>
      <c r="P1719" s="66"/>
      <c r="Q1719" s="66"/>
      <c r="R1719" s="66"/>
      <c r="S1719" s="66"/>
      <c r="T1719" s="66"/>
      <c r="U1719" s="66"/>
      <c r="V1719" s="66"/>
      <c r="W1719" s="66"/>
      <c r="GA1719" s="68"/>
    </row>
    <row r="1720" spans="2:183" s="67" customFormat="1" ht="50.15" customHeight="1" x14ac:dyDescent="0.35">
      <c r="B1720" s="64" t="s">
        <v>2495</v>
      </c>
      <c r="C1720" s="60" t="s">
        <v>50</v>
      </c>
      <c r="D1720" s="65"/>
      <c r="E1720" s="88" t="s">
        <v>2900</v>
      </c>
      <c r="F1720" s="55" t="s">
        <v>969</v>
      </c>
      <c r="G1720" s="76">
        <v>44830.1</v>
      </c>
      <c r="H1720" s="648">
        <f>J1720+K1720+L1720+M1720+N1720</f>
        <v>44176.6</v>
      </c>
      <c r="I1720" s="649">
        <f t="shared" si="28"/>
        <v>0.74999992820805872</v>
      </c>
      <c r="J1720" s="42">
        <v>18775.05</v>
      </c>
      <c r="K1720" s="42">
        <v>3313.25</v>
      </c>
      <c r="L1720" s="42">
        <v>0</v>
      </c>
      <c r="M1720" s="84">
        <v>0</v>
      </c>
      <c r="N1720" s="42">
        <v>22088.3</v>
      </c>
      <c r="O1720" s="561" t="s">
        <v>27</v>
      </c>
      <c r="P1720" s="66"/>
      <c r="Q1720" s="66"/>
      <c r="R1720" s="66"/>
      <c r="S1720" s="66"/>
      <c r="T1720" s="66"/>
      <c r="U1720" s="66"/>
      <c r="V1720" s="66"/>
      <c r="W1720" s="66"/>
      <c r="GA1720" s="68"/>
    </row>
    <row r="1721" spans="2:183" s="67" customFormat="1" ht="50.15" customHeight="1" x14ac:dyDescent="0.35">
      <c r="B1721" s="64" t="s">
        <v>2495</v>
      </c>
      <c r="C1721" s="60" t="s">
        <v>50</v>
      </c>
      <c r="D1721" s="65"/>
      <c r="E1721" s="88" t="s">
        <v>2901</v>
      </c>
      <c r="F1721" s="55" t="s">
        <v>2729</v>
      </c>
      <c r="G1721" s="76">
        <v>178716.86</v>
      </c>
      <c r="H1721" s="648">
        <f>J1721+K1721+L1721+M1721+N1721</f>
        <v>150406.41</v>
      </c>
      <c r="I1721" s="649">
        <f t="shared" si="28"/>
        <v>0.5</v>
      </c>
      <c r="J1721" s="42">
        <v>94288.48</v>
      </c>
      <c r="K1721" s="42">
        <v>16639.150000000001</v>
      </c>
      <c r="L1721" s="42">
        <v>0</v>
      </c>
      <c r="M1721" s="84">
        <v>0</v>
      </c>
      <c r="N1721" s="42">
        <v>39478.78</v>
      </c>
      <c r="O1721" s="561" t="s">
        <v>27</v>
      </c>
      <c r="P1721" s="66"/>
      <c r="Q1721" s="66"/>
      <c r="R1721" s="66"/>
      <c r="S1721" s="66"/>
      <c r="T1721" s="66"/>
      <c r="U1721" s="66"/>
      <c r="V1721" s="66"/>
      <c r="W1721" s="66"/>
      <c r="GA1721" s="68"/>
    </row>
    <row r="1722" spans="2:183" s="67" customFormat="1" ht="50.15" customHeight="1" x14ac:dyDescent="0.35">
      <c r="B1722" s="64" t="s">
        <v>2495</v>
      </c>
      <c r="C1722" s="61" t="s">
        <v>50</v>
      </c>
      <c r="D1722" s="65"/>
      <c r="E1722" s="14" t="s">
        <v>2902</v>
      </c>
      <c r="F1722" s="56" t="s">
        <v>821</v>
      </c>
      <c r="G1722" s="73">
        <v>95164.14</v>
      </c>
      <c r="H1722" s="648">
        <f>J1722+K1722+L1722+M1722+N1722</f>
        <v>94626.13</v>
      </c>
      <c r="I1722" s="649">
        <f t="shared" si="28"/>
        <v>0.73751929854585319</v>
      </c>
      <c r="J1722" s="80">
        <v>70969.600000000006</v>
      </c>
      <c r="K1722" s="81">
        <v>0</v>
      </c>
      <c r="L1722" s="81">
        <v>0</v>
      </c>
      <c r="M1722" s="83">
        <v>0</v>
      </c>
      <c r="N1722" s="42">
        <v>23656.53</v>
      </c>
      <c r="O1722" s="561" t="s">
        <v>27</v>
      </c>
      <c r="P1722" s="66"/>
      <c r="Q1722" s="66"/>
      <c r="R1722" s="66"/>
      <c r="S1722" s="66"/>
      <c r="T1722" s="66"/>
      <c r="U1722" s="66"/>
      <c r="V1722" s="66"/>
      <c r="W1722" s="66"/>
      <c r="GA1722" s="68"/>
    </row>
    <row r="1723" spans="2:183" s="67" customFormat="1" ht="50.15" customHeight="1" x14ac:dyDescent="0.35">
      <c r="B1723" s="64" t="s">
        <v>2495</v>
      </c>
      <c r="C1723" s="61" t="s">
        <v>50</v>
      </c>
      <c r="D1723" s="65"/>
      <c r="E1723" s="14" t="s">
        <v>2903</v>
      </c>
      <c r="F1723" s="55" t="s">
        <v>894</v>
      </c>
      <c r="G1723" s="73">
        <v>38412</v>
      </c>
      <c r="H1723" s="648">
        <f>J1723+K1723+L1723+M1723+N1723</f>
        <v>38412</v>
      </c>
      <c r="I1723" s="649">
        <f t="shared" si="28"/>
        <v>0.75000002641976382</v>
      </c>
      <c r="J1723" s="80">
        <v>23517.119999999999</v>
      </c>
      <c r="K1723" s="42">
        <v>4150.08</v>
      </c>
      <c r="L1723" s="81">
        <v>0</v>
      </c>
      <c r="M1723" s="83">
        <v>0</v>
      </c>
      <c r="N1723" s="42">
        <v>10744.8</v>
      </c>
      <c r="O1723" s="561" t="s">
        <v>27</v>
      </c>
      <c r="P1723" s="66"/>
      <c r="Q1723" s="66"/>
      <c r="R1723" s="66"/>
      <c r="S1723" s="66"/>
      <c r="T1723" s="66"/>
      <c r="U1723" s="66"/>
      <c r="V1723" s="66"/>
      <c r="W1723" s="66"/>
      <c r="GA1723" s="68"/>
    </row>
    <row r="1724" spans="2:183" s="67" customFormat="1" ht="50.15" customHeight="1" x14ac:dyDescent="0.35">
      <c r="B1724" s="64" t="s">
        <v>2495</v>
      </c>
      <c r="C1724" s="62" t="s">
        <v>312</v>
      </c>
      <c r="D1724" s="65"/>
      <c r="E1724" s="90" t="s">
        <v>2896</v>
      </c>
      <c r="F1724" s="57" t="s">
        <v>1475</v>
      </c>
      <c r="G1724" s="77">
        <v>5205</v>
      </c>
      <c r="H1724" s="648">
        <f>J1724+K1724+L1724+M1724+N1724</f>
        <v>1596.58</v>
      </c>
      <c r="I1724" s="649">
        <f t="shared" si="28"/>
        <v>0.72027491408934696</v>
      </c>
      <c r="J1724" s="82">
        <v>1357.05</v>
      </c>
      <c r="K1724" s="82">
        <v>239.48</v>
      </c>
      <c r="L1724" s="82">
        <v>0</v>
      </c>
      <c r="M1724" s="85">
        <v>0</v>
      </c>
      <c r="N1724" s="82">
        <v>0.05</v>
      </c>
      <c r="O1724" s="561" t="s">
        <v>27</v>
      </c>
      <c r="P1724" s="66"/>
      <c r="Q1724" s="66"/>
      <c r="R1724" s="66"/>
      <c r="S1724" s="66"/>
      <c r="T1724" s="66"/>
      <c r="U1724" s="66"/>
      <c r="V1724" s="66"/>
      <c r="W1724" s="66"/>
      <c r="GA1724" s="68"/>
    </row>
    <row r="1725" spans="2:183" s="67" customFormat="1" ht="50.15" customHeight="1" x14ac:dyDescent="0.35">
      <c r="B1725" s="64" t="s">
        <v>2495</v>
      </c>
      <c r="C1725" s="71" t="s">
        <v>50</v>
      </c>
      <c r="D1725" s="65"/>
      <c r="E1725" s="88" t="s">
        <v>2905</v>
      </c>
      <c r="F1725" s="55" t="s">
        <v>363</v>
      </c>
      <c r="G1725" s="76">
        <v>194312.18</v>
      </c>
      <c r="H1725" s="648">
        <f>J1725+K1725+L1725+M1725+N1725</f>
        <v>154523.72</v>
      </c>
      <c r="I1725" s="649">
        <f t="shared" si="28"/>
        <v>0.99996868306004083</v>
      </c>
      <c r="J1725" s="42">
        <v>100000</v>
      </c>
      <c r="K1725" s="42">
        <v>0</v>
      </c>
      <c r="L1725" s="42">
        <v>0</v>
      </c>
      <c r="M1725" s="84">
        <v>0</v>
      </c>
      <c r="N1725" s="42">
        <v>54523.72</v>
      </c>
      <c r="O1725" s="561" t="s">
        <v>27</v>
      </c>
      <c r="P1725" s="66"/>
      <c r="Q1725" s="66"/>
      <c r="R1725" s="66"/>
      <c r="S1725" s="66"/>
      <c r="T1725" s="66"/>
      <c r="U1725" s="66"/>
      <c r="V1725" s="66"/>
      <c r="W1725" s="66"/>
      <c r="GA1725" s="68"/>
    </row>
    <row r="1726" spans="2:183" s="67" customFormat="1" ht="50.15" customHeight="1" x14ac:dyDescent="0.35">
      <c r="B1726" s="64" t="s">
        <v>2495</v>
      </c>
      <c r="C1726" s="63" t="s">
        <v>1487</v>
      </c>
      <c r="D1726" s="65"/>
      <c r="E1726" s="91" t="s">
        <v>2906</v>
      </c>
      <c r="F1726" s="55" t="s">
        <v>2883</v>
      </c>
      <c r="G1726" s="76">
        <v>12000</v>
      </c>
      <c r="H1726" s="648">
        <f>J1726+K1726+L1726+M1726+N1726</f>
        <v>12000</v>
      </c>
      <c r="I1726" s="649">
        <f t="shared" si="28"/>
        <v>0.64714983563688477</v>
      </c>
      <c r="J1726" s="42">
        <v>10200</v>
      </c>
      <c r="K1726" s="42">
        <v>1800</v>
      </c>
      <c r="L1726" s="42">
        <v>0</v>
      </c>
      <c r="M1726" s="84">
        <v>0</v>
      </c>
      <c r="N1726" s="42">
        <v>0</v>
      </c>
      <c r="O1726" s="561" t="s">
        <v>27</v>
      </c>
      <c r="P1726" s="66"/>
      <c r="Q1726" s="66"/>
      <c r="R1726" s="66"/>
      <c r="S1726" s="66"/>
      <c r="T1726" s="66"/>
      <c r="U1726" s="66"/>
      <c r="V1726" s="66"/>
      <c r="W1726" s="66"/>
      <c r="GA1726" s="68"/>
    </row>
    <row r="1727" spans="2:183" s="67" customFormat="1" ht="50.15" customHeight="1" x14ac:dyDescent="0.35">
      <c r="B1727" s="64" t="s">
        <v>2495</v>
      </c>
      <c r="C1727" s="63" t="s">
        <v>1487</v>
      </c>
      <c r="D1727" s="65"/>
      <c r="E1727" s="88" t="s">
        <v>2907</v>
      </c>
      <c r="F1727" s="55" t="s">
        <v>2884</v>
      </c>
      <c r="G1727" s="76">
        <v>12000</v>
      </c>
      <c r="H1727" s="648">
        <f>J1727+K1727+L1727+M1727+N1727</f>
        <v>12000</v>
      </c>
      <c r="I1727" s="649">
        <f t="shared" si="28"/>
        <v>1</v>
      </c>
      <c r="J1727" s="42">
        <v>10200</v>
      </c>
      <c r="K1727" s="42">
        <v>1800</v>
      </c>
      <c r="L1727" s="42">
        <v>0</v>
      </c>
      <c r="M1727" s="84">
        <v>0</v>
      </c>
      <c r="N1727" s="42">
        <v>0</v>
      </c>
      <c r="O1727" s="561" t="s">
        <v>27</v>
      </c>
      <c r="P1727" s="66"/>
      <c r="Q1727" s="66"/>
      <c r="R1727" s="66"/>
      <c r="S1727" s="66"/>
      <c r="T1727" s="66"/>
      <c r="U1727" s="66"/>
      <c r="V1727" s="66"/>
      <c r="W1727" s="66"/>
      <c r="GA1727" s="68"/>
    </row>
    <row r="1728" spans="2:183" s="67" customFormat="1" ht="90.75" customHeight="1" x14ac:dyDescent="0.35">
      <c r="B1728" s="64" t="s">
        <v>2495</v>
      </c>
      <c r="C1728" s="14" t="s">
        <v>1603</v>
      </c>
      <c r="D1728" s="65"/>
      <c r="E1728" s="88" t="s">
        <v>2908</v>
      </c>
      <c r="F1728" s="58" t="s">
        <v>2885</v>
      </c>
      <c r="G1728" s="78">
        <v>111067.23</v>
      </c>
      <c r="H1728" s="648">
        <f>J1728+K1728+L1728+M1728+N1728</f>
        <v>101287.73000000001</v>
      </c>
      <c r="I1728" s="649">
        <f t="shared" si="28"/>
        <v>1</v>
      </c>
      <c r="J1728" s="42">
        <v>55961.45</v>
      </c>
      <c r="K1728" s="42">
        <v>9875.5499999999993</v>
      </c>
      <c r="L1728" s="42">
        <v>0</v>
      </c>
      <c r="M1728" s="84">
        <v>0</v>
      </c>
      <c r="N1728" s="42">
        <v>35450.730000000003</v>
      </c>
      <c r="O1728" s="561" t="s">
        <v>27</v>
      </c>
      <c r="P1728" s="66"/>
      <c r="Q1728" s="66"/>
      <c r="R1728" s="66"/>
      <c r="S1728" s="66"/>
      <c r="T1728" s="66"/>
      <c r="U1728" s="66"/>
      <c r="V1728" s="66"/>
      <c r="W1728" s="66"/>
      <c r="GA1728" s="68"/>
    </row>
    <row r="1729" spans="2:183" s="67" customFormat="1" ht="75" customHeight="1" x14ac:dyDescent="0.35">
      <c r="B1729" s="64" t="s">
        <v>2495</v>
      </c>
      <c r="C1729" s="14" t="s">
        <v>111</v>
      </c>
      <c r="D1729" s="65"/>
      <c r="E1729" s="14" t="s">
        <v>2909</v>
      </c>
      <c r="F1729" s="55" t="s">
        <v>2886</v>
      </c>
      <c r="G1729" s="78">
        <v>183701.81</v>
      </c>
      <c r="H1729" s="648">
        <f>J1729+K1729+L1729+M1729+N1729</f>
        <v>133489.79999999999</v>
      </c>
      <c r="I1729" s="649">
        <f t="shared" si="28"/>
        <v>0.64999975811482791</v>
      </c>
      <c r="J1729" s="42">
        <v>113466.33</v>
      </c>
      <c r="K1729" s="42">
        <v>20023.47</v>
      </c>
      <c r="L1729" s="42">
        <v>0</v>
      </c>
      <c r="M1729" s="84">
        <v>0</v>
      </c>
      <c r="N1729" s="42">
        <v>0</v>
      </c>
      <c r="O1729" s="561" t="s">
        <v>27</v>
      </c>
      <c r="P1729" s="66"/>
      <c r="Q1729" s="66"/>
      <c r="R1729" s="66"/>
      <c r="S1729" s="66"/>
      <c r="T1729" s="66"/>
      <c r="U1729" s="66"/>
      <c r="V1729" s="66"/>
      <c r="W1729" s="66"/>
      <c r="GA1729" s="68"/>
    </row>
    <row r="1730" spans="2:183" s="67" customFormat="1" ht="50.15" customHeight="1" x14ac:dyDescent="0.35">
      <c r="B1730" s="64" t="s">
        <v>2495</v>
      </c>
      <c r="C1730" s="14" t="s">
        <v>1449</v>
      </c>
      <c r="D1730" s="65"/>
      <c r="E1730" s="92" t="s">
        <v>1894</v>
      </c>
      <c r="F1730" s="56" t="s">
        <v>2887</v>
      </c>
      <c r="G1730" s="73">
        <v>42000</v>
      </c>
      <c r="H1730" s="648">
        <f>J1730+K1730+L1730+M1730+N1730</f>
        <v>42000</v>
      </c>
      <c r="I1730" s="649">
        <f t="shared" si="28"/>
        <v>1</v>
      </c>
      <c r="J1730" s="80">
        <v>35700</v>
      </c>
      <c r="K1730" s="42">
        <v>0</v>
      </c>
      <c r="L1730" s="42">
        <v>6300</v>
      </c>
      <c r="M1730" s="84">
        <v>0</v>
      </c>
      <c r="N1730" s="42">
        <v>0</v>
      </c>
      <c r="O1730" s="561" t="s">
        <v>27</v>
      </c>
      <c r="P1730" s="66"/>
      <c r="Q1730" s="66"/>
      <c r="R1730" s="66"/>
      <c r="S1730" s="66"/>
      <c r="T1730" s="66"/>
      <c r="U1730" s="66"/>
      <c r="V1730" s="66"/>
      <c r="W1730" s="66"/>
      <c r="GA1730" s="68"/>
    </row>
    <row r="1731" spans="2:183" s="67" customFormat="1" ht="50.15" customHeight="1" x14ac:dyDescent="0.35">
      <c r="B1731" s="64" t="s">
        <v>2495</v>
      </c>
      <c r="C1731" s="70" t="s">
        <v>50</v>
      </c>
      <c r="D1731" s="65"/>
      <c r="E1731" s="14" t="s">
        <v>2910</v>
      </c>
      <c r="F1731" s="55" t="s">
        <v>868</v>
      </c>
      <c r="G1731" s="73">
        <v>77020</v>
      </c>
      <c r="H1731" s="648">
        <f>J1731+K1731+L1731+M1731+N1731</f>
        <v>77020</v>
      </c>
      <c r="I1731" s="649">
        <f t="shared" si="28"/>
        <v>1</v>
      </c>
      <c r="J1731" s="80">
        <v>55646.95</v>
      </c>
      <c r="K1731" s="42">
        <v>9820.0499999999993</v>
      </c>
      <c r="L1731" s="81">
        <v>0</v>
      </c>
      <c r="M1731" s="83">
        <v>0</v>
      </c>
      <c r="N1731" s="42">
        <v>11553</v>
      </c>
      <c r="O1731" s="561" t="s">
        <v>27</v>
      </c>
      <c r="P1731" s="66"/>
      <c r="Q1731" s="66"/>
      <c r="R1731" s="66"/>
      <c r="S1731" s="66"/>
      <c r="T1731" s="66"/>
      <c r="U1731" s="66"/>
      <c r="V1731" s="66"/>
      <c r="W1731" s="66"/>
      <c r="GA1731" s="68"/>
    </row>
    <row r="1732" spans="2:183" s="67" customFormat="1" ht="81" customHeight="1" x14ac:dyDescent="0.35">
      <c r="B1732" s="64" t="s">
        <v>2495</v>
      </c>
      <c r="C1732" s="63" t="s">
        <v>1603</v>
      </c>
      <c r="D1732" s="65"/>
      <c r="E1732" s="92" t="s">
        <v>2911</v>
      </c>
      <c r="F1732" s="56" t="s">
        <v>2888</v>
      </c>
      <c r="G1732" s="79">
        <v>129455</v>
      </c>
      <c r="H1732" s="648">
        <f>J1732+K1732+L1732+M1732+N1732</f>
        <v>129327.73999999999</v>
      </c>
      <c r="I1732" s="649">
        <f t="shared" si="28"/>
        <v>0.85</v>
      </c>
      <c r="J1732" s="42">
        <v>71453.55</v>
      </c>
      <c r="K1732" s="42">
        <v>12609.45</v>
      </c>
      <c r="L1732" s="42">
        <v>0</v>
      </c>
      <c r="M1732" s="84">
        <v>0</v>
      </c>
      <c r="N1732" s="42">
        <v>45264.74</v>
      </c>
      <c r="O1732" s="561" t="s">
        <v>27</v>
      </c>
      <c r="P1732" s="66"/>
      <c r="Q1732" s="66"/>
      <c r="R1732" s="66"/>
      <c r="S1732" s="66"/>
      <c r="T1732" s="66"/>
      <c r="U1732" s="66"/>
      <c r="V1732" s="66"/>
      <c r="W1732" s="66"/>
      <c r="GA1732" s="68"/>
    </row>
    <row r="1733" spans="2:183" s="67" customFormat="1" ht="50.15" customHeight="1" x14ac:dyDescent="0.35">
      <c r="B1733" s="64" t="s">
        <v>2495</v>
      </c>
      <c r="C1733" s="70" t="s">
        <v>50</v>
      </c>
      <c r="D1733" s="65"/>
      <c r="E1733" s="14" t="s">
        <v>2912</v>
      </c>
      <c r="F1733" s="55" t="s">
        <v>2858</v>
      </c>
      <c r="G1733" s="73">
        <v>7200</v>
      </c>
      <c r="H1733" s="648">
        <f>J1733+K1733+L1733+M1733+N1733</f>
        <v>7167</v>
      </c>
      <c r="I1733" s="649">
        <f t="shared" si="28"/>
        <v>0.64999976029891193</v>
      </c>
      <c r="J1733" s="80">
        <v>4010.76</v>
      </c>
      <c r="K1733" s="42">
        <v>707.79</v>
      </c>
      <c r="L1733" s="81">
        <v>0</v>
      </c>
      <c r="M1733" s="83">
        <v>0</v>
      </c>
      <c r="N1733" s="42">
        <v>2448.4499999999998</v>
      </c>
      <c r="O1733" s="561" t="s">
        <v>27</v>
      </c>
      <c r="P1733" s="66"/>
      <c r="Q1733" s="66"/>
      <c r="R1733" s="66"/>
      <c r="S1733" s="66"/>
      <c r="T1733" s="66"/>
      <c r="U1733" s="66"/>
      <c r="V1733" s="66"/>
      <c r="W1733" s="66"/>
      <c r="GA1733" s="68"/>
    </row>
    <row r="1734" spans="2:183" s="67" customFormat="1" ht="66.75" customHeight="1" x14ac:dyDescent="0.35">
      <c r="B1734" s="64" t="s">
        <v>2495</v>
      </c>
      <c r="C1734" s="70" t="s">
        <v>50</v>
      </c>
      <c r="D1734" s="65"/>
      <c r="E1734" s="92" t="s">
        <v>2913</v>
      </c>
      <c r="F1734" s="55" t="s">
        <v>923</v>
      </c>
      <c r="G1734" s="73">
        <v>131820.95000000001</v>
      </c>
      <c r="H1734" s="648">
        <f>J1734+K1734+L1734+M1734+N1734</f>
        <v>131428.85</v>
      </c>
      <c r="I1734" s="649">
        <f t="shared" si="28"/>
        <v>0.65837170364169106</v>
      </c>
      <c r="J1734" s="80">
        <v>82661.05</v>
      </c>
      <c r="K1734" s="42">
        <v>14587.25</v>
      </c>
      <c r="L1734" s="81">
        <v>0</v>
      </c>
      <c r="M1734" s="83">
        <v>0</v>
      </c>
      <c r="N1734" s="42">
        <v>34180.550000000003</v>
      </c>
      <c r="O1734" s="561" t="s">
        <v>27</v>
      </c>
      <c r="P1734" s="66"/>
      <c r="Q1734" s="66"/>
      <c r="R1734" s="66"/>
      <c r="S1734" s="66"/>
      <c r="T1734" s="66"/>
      <c r="U1734" s="66"/>
      <c r="V1734" s="66"/>
      <c r="W1734" s="66"/>
      <c r="GA1734" s="68"/>
    </row>
    <row r="1735" spans="2:183" s="67" customFormat="1" ht="50.15" customHeight="1" x14ac:dyDescent="0.35">
      <c r="B1735" s="64" t="s">
        <v>2495</v>
      </c>
      <c r="C1735" s="70" t="s">
        <v>50</v>
      </c>
      <c r="D1735" s="65"/>
      <c r="E1735" s="92" t="s">
        <v>2914</v>
      </c>
      <c r="F1735" s="56" t="s">
        <v>2049</v>
      </c>
      <c r="G1735" s="73">
        <v>8030.11</v>
      </c>
      <c r="H1735" s="648">
        <f>J1735+K1735+L1735+M1735+N1735</f>
        <v>6854.67</v>
      </c>
      <c r="I1735" s="649">
        <f t="shared" si="28"/>
        <v>0.7399311490589775</v>
      </c>
      <c r="J1735" s="80">
        <v>5141</v>
      </c>
      <c r="K1735" s="42">
        <v>0</v>
      </c>
      <c r="L1735" s="81">
        <v>0</v>
      </c>
      <c r="M1735" s="83">
        <v>0</v>
      </c>
      <c r="N1735" s="42">
        <v>1713.67</v>
      </c>
      <c r="O1735" s="561" t="s">
        <v>27</v>
      </c>
      <c r="P1735" s="66"/>
      <c r="Q1735" s="66"/>
      <c r="R1735" s="66"/>
      <c r="S1735" s="66"/>
      <c r="T1735" s="66"/>
      <c r="U1735" s="66"/>
      <c r="V1735" s="66"/>
      <c r="W1735" s="66"/>
      <c r="GA1735" s="68"/>
    </row>
    <row r="1736" spans="2:183" s="67" customFormat="1" ht="50.15" customHeight="1" x14ac:dyDescent="0.35">
      <c r="B1736" s="64" t="s">
        <v>2495</v>
      </c>
      <c r="C1736" s="63" t="s">
        <v>1487</v>
      </c>
      <c r="D1736" s="65"/>
      <c r="E1736" s="14" t="s">
        <v>2915</v>
      </c>
      <c r="F1736" s="55" t="s">
        <v>2889</v>
      </c>
      <c r="G1736" s="73">
        <v>12000</v>
      </c>
      <c r="H1736" s="648">
        <f>J1736+K1736+L1736+M1736+N1736</f>
        <v>12000</v>
      </c>
      <c r="I1736" s="649">
        <f t="shared" si="28"/>
        <v>0.74999963528514135</v>
      </c>
      <c r="J1736" s="42">
        <v>10200</v>
      </c>
      <c r="K1736" s="42">
        <v>1800</v>
      </c>
      <c r="L1736" s="42">
        <v>0</v>
      </c>
      <c r="M1736" s="84">
        <v>0</v>
      </c>
      <c r="N1736" s="42">
        <v>0</v>
      </c>
      <c r="O1736" s="561" t="s">
        <v>27</v>
      </c>
      <c r="P1736" s="66"/>
      <c r="Q1736" s="66"/>
      <c r="R1736" s="66"/>
      <c r="S1736" s="66"/>
      <c r="T1736" s="66"/>
      <c r="U1736" s="66"/>
      <c r="V1736" s="66"/>
      <c r="W1736" s="66"/>
      <c r="GA1736" s="68"/>
    </row>
    <row r="1737" spans="2:183" s="67" customFormat="1" ht="50.15" customHeight="1" x14ac:dyDescent="0.35">
      <c r="B1737" s="64" t="s">
        <v>2495</v>
      </c>
      <c r="C1737" s="63" t="s">
        <v>1487</v>
      </c>
      <c r="D1737" s="65"/>
      <c r="E1737" s="14" t="s">
        <v>2916</v>
      </c>
      <c r="F1737" s="55" t="s">
        <v>2890</v>
      </c>
      <c r="G1737" s="73">
        <v>12000</v>
      </c>
      <c r="H1737" s="648">
        <f>J1737+K1737+L1737+M1737+N1737</f>
        <v>12000</v>
      </c>
      <c r="I1737" s="649">
        <f t="shared" si="28"/>
        <v>1</v>
      </c>
      <c r="J1737" s="42">
        <v>10200</v>
      </c>
      <c r="K1737" s="42">
        <v>1800</v>
      </c>
      <c r="L1737" s="42">
        <v>0</v>
      </c>
      <c r="M1737" s="84">
        <v>0</v>
      </c>
      <c r="N1737" s="42">
        <v>0</v>
      </c>
      <c r="O1737" s="561" t="s">
        <v>27</v>
      </c>
      <c r="P1737" s="66"/>
      <c r="Q1737" s="66"/>
      <c r="R1737" s="66"/>
      <c r="S1737" s="66"/>
      <c r="T1737" s="66"/>
      <c r="U1737" s="66"/>
      <c r="V1737" s="66"/>
      <c r="W1737" s="66"/>
      <c r="GA1737" s="68"/>
    </row>
    <row r="1738" spans="2:183" s="67" customFormat="1" ht="50.15" customHeight="1" x14ac:dyDescent="0.35">
      <c r="B1738" s="64" t="s">
        <v>2495</v>
      </c>
      <c r="C1738" s="70" t="s">
        <v>50</v>
      </c>
      <c r="D1738" s="65"/>
      <c r="E1738" s="14" t="s">
        <v>2917</v>
      </c>
      <c r="F1738" s="55" t="s">
        <v>2891</v>
      </c>
      <c r="G1738" s="73">
        <v>320151.65000000002</v>
      </c>
      <c r="H1738" s="648">
        <f>J1738+K1738+L1738+M1738+N1738</f>
        <v>298869.15000000002</v>
      </c>
      <c r="I1738" s="649">
        <f t="shared" si="28"/>
        <v>1</v>
      </c>
      <c r="J1738" s="80">
        <v>215932.96</v>
      </c>
      <c r="K1738" s="42">
        <v>38105.82</v>
      </c>
      <c r="L1738" s="81">
        <v>0</v>
      </c>
      <c r="M1738" s="83">
        <v>0</v>
      </c>
      <c r="N1738" s="42">
        <v>44830.37</v>
      </c>
      <c r="O1738" s="561" t="s">
        <v>27</v>
      </c>
      <c r="P1738" s="66"/>
      <c r="Q1738" s="66"/>
      <c r="R1738" s="66"/>
      <c r="S1738" s="66"/>
      <c r="T1738" s="66"/>
      <c r="U1738" s="66"/>
      <c r="V1738" s="66"/>
      <c r="W1738" s="66"/>
      <c r="GA1738" s="68"/>
    </row>
    <row r="1739" spans="2:183" s="67" customFormat="1" ht="50.15" customHeight="1" x14ac:dyDescent="0.35">
      <c r="B1739" s="64" t="s">
        <v>2495</v>
      </c>
      <c r="C1739" s="71" t="s">
        <v>50</v>
      </c>
      <c r="D1739" s="65"/>
      <c r="E1739" s="88" t="s">
        <v>2918</v>
      </c>
      <c r="F1739" s="55" t="s">
        <v>2892</v>
      </c>
      <c r="G1739" s="76">
        <v>149857.35999999999</v>
      </c>
      <c r="H1739" s="648">
        <f>J1739+K1739+L1739+M1739+N1739</f>
        <v>143888.14000000001</v>
      </c>
      <c r="I1739" s="649">
        <f t="shared" si="28"/>
        <v>0.85000000836486467</v>
      </c>
      <c r="J1739" s="42">
        <v>103959.18</v>
      </c>
      <c r="K1739" s="42">
        <v>18345.740000000002</v>
      </c>
      <c r="L1739" s="42">
        <v>0</v>
      </c>
      <c r="M1739" s="84">
        <v>0</v>
      </c>
      <c r="N1739" s="42">
        <v>21583.22</v>
      </c>
      <c r="O1739" s="561" t="s">
        <v>27</v>
      </c>
      <c r="P1739" s="66"/>
      <c r="Q1739" s="66"/>
      <c r="R1739" s="66"/>
      <c r="S1739" s="66"/>
      <c r="T1739" s="66"/>
      <c r="U1739" s="66"/>
      <c r="V1739" s="66"/>
      <c r="W1739" s="66"/>
      <c r="GA1739" s="68"/>
    </row>
    <row r="1740" spans="2:183" s="67" customFormat="1" ht="50.15" customHeight="1" x14ac:dyDescent="0.35">
      <c r="B1740" s="64" t="s">
        <v>2495</v>
      </c>
      <c r="C1740" s="71" t="s">
        <v>50</v>
      </c>
      <c r="D1740" s="65"/>
      <c r="E1740" s="88" t="s">
        <v>2919</v>
      </c>
      <c r="F1740" s="55" t="s">
        <v>1130</v>
      </c>
      <c r="G1740" s="74">
        <v>93900</v>
      </c>
      <c r="H1740" s="648">
        <f>J1740+K1740+L1740+M1740+N1740</f>
        <v>93900</v>
      </c>
      <c r="I1740" s="649">
        <f t="shared" si="28"/>
        <v>0.85000000694984301</v>
      </c>
      <c r="J1740" s="42">
        <v>59861.25</v>
      </c>
      <c r="K1740" s="42">
        <v>10563.75</v>
      </c>
      <c r="L1740" s="42">
        <v>0</v>
      </c>
      <c r="M1740" s="84">
        <v>0</v>
      </c>
      <c r="N1740" s="42">
        <v>23475</v>
      </c>
      <c r="O1740" s="561" t="s">
        <v>27</v>
      </c>
      <c r="P1740" s="66"/>
      <c r="Q1740" s="66"/>
      <c r="R1740" s="66"/>
      <c r="S1740" s="66"/>
      <c r="T1740" s="66"/>
      <c r="U1740" s="66"/>
      <c r="V1740" s="66"/>
      <c r="W1740" s="66"/>
      <c r="GA1740" s="68"/>
    </row>
    <row r="1741" spans="2:183" s="67" customFormat="1" ht="50.15" customHeight="1" x14ac:dyDescent="0.35">
      <c r="B1741" s="64" t="s">
        <v>2495</v>
      </c>
      <c r="C1741" s="14" t="s">
        <v>1449</v>
      </c>
      <c r="D1741" s="65"/>
      <c r="E1741" s="92" t="s">
        <v>1894</v>
      </c>
      <c r="F1741" s="55" t="s">
        <v>2891</v>
      </c>
      <c r="G1741" s="73">
        <v>50000</v>
      </c>
      <c r="H1741" s="648">
        <f>J1741+K1741+L1741+M1741+N1741</f>
        <v>50000</v>
      </c>
      <c r="I1741" s="649">
        <f t="shared" si="28"/>
        <v>0.75</v>
      </c>
      <c r="J1741" s="80">
        <v>42500</v>
      </c>
      <c r="K1741" s="42">
        <v>7500</v>
      </c>
      <c r="L1741" s="42">
        <v>0</v>
      </c>
      <c r="M1741" s="84">
        <v>0</v>
      </c>
      <c r="N1741" s="42">
        <v>0</v>
      </c>
      <c r="O1741" s="561" t="s">
        <v>27</v>
      </c>
      <c r="P1741" s="66"/>
      <c r="Q1741" s="66"/>
      <c r="R1741" s="66"/>
      <c r="S1741" s="66"/>
      <c r="T1741" s="66"/>
      <c r="U1741" s="66"/>
      <c r="V1741" s="66"/>
      <c r="W1741" s="66"/>
      <c r="GA1741" s="68"/>
    </row>
    <row r="1742" spans="2:183" s="67" customFormat="1" ht="70.5" customHeight="1" x14ac:dyDescent="0.35">
      <c r="B1742" s="64" t="s">
        <v>2495</v>
      </c>
      <c r="C1742" s="71" t="s">
        <v>50</v>
      </c>
      <c r="D1742" s="65"/>
      <c r="E1742" s="88" t="s">
        <v>2920</v>
      </c>
      <c r="F1742" s="55" t="s">
        <v>2893</v>
      </c>
      <c r="G1742" s="74">
        <v>95015.6</v>
      </c>
      <c r="H1742" s="648">
        <f>J1742+K1742+L1742+M1742+N1742</f>
        <v>95015.6</v>
      </c>
      <c r="I1742" s="649">
        <f t="shared" si="28"/>
        <v>1</v>
      </c>
      <c r="J1742" s="42">
        <v>57572.88</v>
      </c>
      <c r="K1742" s="42">
        <v>10159.92</v>
      </c>
      <c r="L1742" s="42">
        <v>0</v>
      </c>
      <c r="M1742" s="42">
        <v>0</v>
      </c>
      <c r="N1742" s="42">
        <v>27282.799999999999</v>
      </c>
      <c r="O1742" s="561" t="s">
        <v>27</v>
      </c>
      <c r="P1742" s="66"/>
      <c r="Q1742" s="66"/>
      <c r="R1742" s="66"/>
      <c r="S1742" s="66"/>
      <c r="T1742" s="66"/>
      <c r="U1742" s="66"/>
      <c r="V1742" s="66"/>
      <c r="W1742" s="66"/>
      <c r="GA1742" s="68"/>
    </row>
    <row r="1743" spans="2:183" s="67" customFormat="1" ht="93.75" customHeight="1" x14ac:dyDescent="0.35">
      <c r="B1743" s="64" t="s">
        <v>2495</v>
      </c>
      <c r="C1743" s="14" t="s">
        <v>1684</v>
      </c>
      <c r="D1743" s="65"/>
      <c r="E1743" s="92" t="s">
        <v>2921</v>
      </c>
      <c r="F1743" s="55" t="s">
        <v>2894</v>
      </c>
      <c r="G1743" s="78">
        <v>418351.27</v>
      </c>
      <c r="H1743" s="648">
        <f>J1743+K1743+L1743+M1743+N1743</f>
        <v>339331.87</v>
      </c>
      <c r="I1743" s="649">
        <f t="shared" si="28"/>
        <v>0.71285978302510322</v>
      </c>
      <c r="J1743" s="42">
        <v>271465.49</v>
      </c>
      <c r="K1743" s="42">
        <v>0</v>
      </c>
      <c r="L1743" s="42">
        <v>0</v>
      </c>
      <c r="M1743" s="84">
        <v>0</v>
      </c>
      <c r="N1743" s="42">
        <v>67866.38</v>
      </c>
      <c r="O1743" s="561" t="s">
        <v>27</v>
      </c>
      <c r="P1743" s="66"/>
      <c r="Q1743" s="66"/>
      <c r="R1743" s="66"/>
      <c r="S1743" s="66"/>
      <c r="T1743" s="66"/>
      <c r="U1743" s="66"/>
      <c r="V1743" s="66"/>
      <c r="W1743" s="66"/>
      <c r="GA1743" s="68"/>
    </row>
    <row r="1744" spans="2:183" s="67" customFormat="1" ht="50.15" customHeight="1" x14ac:dyDescent="0.35">
      <c r="B1744" s="64" t="s">
        <v>2495</v>
      </c>
      <c r="C1744" s="71" t="s">
        <v>50</v>
      </c>
      <c r="D1744" s="65"/>
      <c r="E1744" s="88" t="s">
        <v>2922</v>
      </c>
      <c r="F1744" s="55" t="s">
        <v>623</v>
      </c>
      <c r="G1744" s="74">
        <v>15496.59</v>
      </c>
      <c r="H1744" s="648">
        <f>J1744+K1744+L1744+M1744+N1744</f>
        <v>15496.589999999998</v>
      </c>
      <c r="I1744" s="649">
        <f t="shared" si="28"/>
        <v>0.7999999823181948</v>
      </c>
      <c r="J1744" s="42">
        <v>9879.07</v>
      </c>
      <c r="K1744" s="42">
        <v>1743.37</v>
      </c>
      <c r="L1744" s="42">
        <v>0</v>
      </c>
      <c r="M1744" s="84">
        <v>0</v>
      </c>
      <c r="N1744" s="42">
        <v>3874.15</v>
      </c>
      <c r="O1744" s="561" t="s">
        <v>27</v>
      </c>
      <c r="P1744" s="66"/>
      <c r="Q1744" s="66"/>
      <c r="R1744" s="66"/>
      <c r="S1744" s="66"/>
      <c r="T1744" s="66"/>
      <c r="U1744" s="66"/>
      <c r="V1744" s="66"/>
      <c r="W1744" s="66"/>
      <c r="GA1744" s="68"/>
    </row>
    <row r="1745" spans="2:183" s="67" customFormat="1" ht="50.15" customHeight="1" x14ac:dyDescent="0.35">
      <c r="B1745" s="603" t="s">
        <v>2495</v>
      </c>
      <c r="C1745" s="14" t="s">
        <v>1487</v>
      </c>
      <c r="D1745" s="65"/>
      <c r="E1745" s="14" t="s">
        <v>2923</v>
      </c>
      <c r="F1745" s="55" t="s">
        <v>2895</v>
      </c>
      <c r="G1745" s="73">
        <v>12000</v>
      </c>
      <c r="H1745" s="37">
        <f>J1745+K1745+L1745+M1745+N1745</f>
        <v>12000</v>
      </c>
      <c r="I1745" s="93">
        <f t="shared" si="28"/>
        <v>0.74999983867418574</v>
      </c>
      <c r="J1745" s="42">
        <v>10200</v>
      </c>
      <c r="K1745" s="42">
        <v>1800</v>
      </c>
      <c r="L1745" s="42">
        <v>0</v>
      </c>
      <c r="M1745" s="84">
        <v>0</v>
      </c>
      <c r="N1745" s="42">
        <v>0</v>
      </c>
      <c r="O1745" s="561" t="s">
        <v>27</v>
      </c>
      <c r="P1745" s="572"/>
      <c r="Q1745" s="572"/>
      <c r="R1745" s="572"/>
      <c r="S1745" s="572"/>
      <c r="T1745" s="572"/>
      <c r="U1745" s="572"/>
      <c r="V1745" s="572"/>
      <c r="W1745" s="572"/>
      <c r="GA1745" s="68"/>
    </row>
    <row r="1746" spans="2:183" s="67" customFormat="1" ht="57.75" customHeight="1" x14ac:dyDescent="0.35">
      <c r="B1746" s="95" t="s">
        <v>2495</v>
      </c>
      <c r="C1746" s="71" t="s">
        <v>50</v>
      </c>
      <c r="D1746" s="97"/>
      <c r="E1746" s="99" t="s">
        <v>2924</v>
      </c>
      <c r="F1746" s="100" t="s">
        <v>1143</v>
      </c>
      <c r="G1746" s="115">
        <v>257056.15</v>
      </c>
      <c r="H1746" s="37">
        <f>J1746+K1746+L1746+M1746+N1746</f>
        <v>69806.149999999994</v>
      </c>
      <c r="I1746" s="93">
        <f t="shared" si="28"/>
        <v>1</v>
      </c>
      <c r="J1746" s="110">
        <v>40488.1</v>
      </c>
      <c r="K1746" s="102">
        <v>7144.97</v>
      </c>
      <c r="L1746" s="42">
        <v>0</v>
      </c>
      <c r="M1746" s="84">
        <v>0</v>
      </c>
      <c r="N1746" s="102">
        <v>22173.08</v>
      </c>
      <c r="O1746" s="561" t="s">
        <v>27</v>
      </c>
      <c r="P1746" s="98"/>
      <c r="Q1746" s="98"/>
      <c r="R1746" s="98"/>
      <c r="S1746" s="98"/>
      <c r="T1746" s="98"/>
      <c r="U1746" s="98"/>
      <c r="V1746" s="98"/>
      <c r="W1746" s="98"/>
      <c r="GA1746" s="68"/>
    </row>
    <row r="1747" spans="2:183" s="67" customFormat="1" ht="50.15" customHeight="1" x14ac:dyDescent="0.35">
      <c r="B1747" s="95" t="s">
        <v>2495</v>
      </c>
      <c r="C1747" s="71" t="s">
        <v>50</v>
      </c>
      <c r="D1747" s="97"/>
      <c r="E1747" s="91" t="s">
        <v>2925</v>
      </c>
      <c r="F1747" s="45" t="s">
        <v>2516</v>
      </c>
      <c r="G1747" s="652">
        <v>175474.62</v>
      </c>
      <c r="H1747" s="37">
        <f>J1747+K1747+L1747+M1747+N1747</f>
        <v>174654.19</v>
      </c>
      <c r="I1747" s="93">
        <f t="shared" si="28"/>
        <v>0.68236208414301613</v>
      </c>
      <c r="J1747" s="47">
        <v>107787</v>
      </c>
      <c r="K1747" s="47">
        <v>19021.240000000002</v>
      </c>
      <c r="L1747" s="42">
        <v>0</v>
      </c>
      <c r="M1747" s="84">
        <v>0</v>
      </c>
      <c r="N1747" s="47">
        <v>47845.95</v>
      </c>
      <c r="O1747" s="561" t="s">
        <v>27</v>
      </c>
      <c r="P1747" s="98"/>
      <c r="Q1747" s="98"/>
      <c r="R1747" s="98"/>
      <c r="S1747" s="98"/>
      <c r="T1747" s="98"/>
      <c r="U1747" s="98"/>
      <c r="V1747" s="98"/>
      <c r="W1747" s="98"/>
      <c r="GA1747" s="68"/>
    </row>
    <row r="1748" spans="2:183" s="67" customFormat="1" ht="50.15" customHeight="1" x14ac:dyDescent="0.35">
      <c r="B1748" s="95" t="s">
        <v>2495</v>
      </c>
      <c r="C1748" s="71" t="s">
        <v>50</v>
      </c>
      <c r="D1748" s="97"/>
      <c r="E1748" s="653" t="s">
        <v>2926</v>
      </c>
      <c r="F1748" s="100" t="s">
        <v>554</v>
      </c>
      <c r="G1748" s="654">
        <v>102500</v>
      </c>
      <c r="H1748" s="37">
        <f>J1748+K1748+L1748+M1748+N1748</f>
        <v>102500</v>
      </c>
      <c r="I1748" s="93">
        <f t="shared" si="28"/>
        <v>0.72605323697072488</v>
      </c>
      <c r="J1748" s="102">
        <v>65343.75</v>
      </c>
      <c r="K1748" s="102">
        <v>11531.25</v>
      </c>
      <c r="L1748" s="42">
        <v>0</v>
      </c>
      <c r="M1748" s="84">
        <v>0</v>
      </c>
      <c r="N1748" s="102">
        <v>25625</v>
      </c>
      <c r="O1748" s="561" t="s">
        <v>27</v>
      </c>
      <c r="P1748" s="98"/>
      <c r="Q1748" s="98"/>
      <c r="R1748" s="98"/>
      <c r="S1748" s="98"/>
      <c r="T1748" s="98"/>
      <c r="U1748" s="98"/>
      <c r="V1748" s="98"/>
      <c r="W1748" s="98"/>
      <c r="GA1748" s="68"/>
    </row>
    <row r="1749" spans="2:183" s="67" customFormat="1" ht="88.5" customHeight="1" x14ac:dyDescent="0.35">
      <c r="B1749" s="95" t="s">
        <v>2495</v>
      </c>
      <c r="C1749" s="71" t="s">
        <v>50</v>
      </c>
      <c r="D1749" s="97"/>
      <c r="E1749" s="99" t="s">
        <v>2927</v>
      </c>
      <c r="F1749" s="100" t="s">
        <v>2930</v>
      </c>
      <c r="G1749" s="101">
        <v>684150</v>
      </c>
      <c r="H1749" s="37">
        <f>J1749+K1749+L1749+M1749+N1749</f>
        <v>498266.69999999995</v>
      </c>
      <c r="I1749" s="93">
        <f t="shared" si="28"/>
        <v>0.75</v>
      </c>
      <c r="J1749" s="102">
        <v>303729.42</v>
      </c>
      <c r="K1749" s="102">
        <v>53599.31</v>
      </c>
      <c r="L1749" s="42">
        <v>0</v>
      </c>
      <c r="M1749" s="84">
        <v>0</v>
      </c>
      <c r="N1749" s="102">
        <v>140937.97</v>
      </c>
      <c r="O1749" s="561" t="s">
        <v>27</v>
      </c>
      <c r="P1749" s="98"/>
      <c r="Q1749" s="98"/>
      <c r="R1749" s="98"/>
      <c r="S1749" s="98"/>
      <c r="T1749" s="98"/>
      <c r="U1749" s="98"/>
      <c r="V1749" s="98"/>
      <c r="W1749" s="98"/>
      <c r="GA1749" s="68"/>
    </row>
    <row r="1750" spans="2:183" s="67" customFormat="1" ht="70.5" customHeight="1" x14ac:dyDescent="0.35">
      <c r="B1750" s="95" t="s">
        <v>2495</v>
      </c>
      <c r="C1750" s="71" t="s">
        <v>50</v>
      </c>
      <c r="D1750" s="97"/>
      <c r="E1750" s="99" t="s">
        <v>2928</v>
      </c>
      <c r="F1750" s="100" t="s">
        <v>2054</v>
      </c>
      <c r="G1750" s="101">
        <v>136314.54999999999</v>
      </c>
      <c r="H1750" s="37">
        <f>J1750+K1750+L1750+M1750+N1750</f>
        <v>132376.20000000001</v>
      </c>
      <c r="I1750" s="93">
        <f t="shared" si="28"/>
        <v>0.71714350969069374</v>
      </c>
      <c r="J1750" s="102">
        <v>78390.69</v>
      </c>
      <c r="K1750" s="102">
        <v>13833.66</v>
      </c>
      <c r="L1750" s="42">
        <v>0</v>
      </c>
      <c r="M1750" s="84">
        <v>0</v>
      </c>
      <c r="N1750" s="102">
        <v>40151.85</v>
      </c>
      <c r="O1750" s="561" t="s">
        <v>27</v>
      </c>
      <c r="P1750" s="98"/>
      <c r="Q1750" s="98"/>
      <c r="R1750" s="98"/>
      <c r="S1750" s="98"/>
      <c r="T1750" s="98"/>
      <c r="U1750" s="98"/>
      <c r="V1750" s="98"/>
      <c r="W1750" s="98"/>
      <c r="GA1750" s="68"/>
    </row>
    <row r="1751" spans="2:183" s="67" customFormat="1" ht="62.25" customHeight="1" x14ac:dyDescent="0.35">
      <c r="B1751" s="95" t="s">
        <v>2495</v>
      </c>
      <c r="C1751" s="71" t="s">
        <v>50</v>
      </c>
      <c r="D1751" s="97"/>
      <c r="E1751" s="99" t="s">
        <v>2929</v>
      </c>
      <c r="F1751" s="100" t="s">
        <v>1023</v>
      </c>
      <c r="G1751" s="101">
        <v>139075</v>
      </c>
      <c r="H1751" s="37">
        <f>J1751+K1751+L1751+M1751+N1751</f>
        <v>139075</v>
      </c>
      <c r="I1751" s="93">
        <f t="shared" si="28"/>
        <v>0.6966837694389173</v>
      </c>
      <c r="J1751" s="102">
        <v>88660.31</v>
      </c>
      <c r="K1751" s="102">
        <v>15645.94</v>
      </c>
      <c r="L1751" s="42">
        <v>0</v>
      </c>
      <c r="M1751" s="84">
        <v>0</v>
      </c>
      <c r="N1751" s="102">
        <v>34768.75</v>
      </c>
      <c r="O1751" s="704" t="s">
        <v>27</v>
      </c>
      <c r="P1751" s="98"/>
      <c r="Q1751" s="98"/>
      <c r="R1751" s="98"/>
      <c r="S1751" s="98"/>
      <c r="T1751" s="98"/>
      <c r="U1751" s="98"/>
      <c r="V1751" s="98"/>
      <c r="W1751" s="98"/>
      <c r="GA1751" s="68"/>
    </row>
    <row r="1752" spans="2:183" s="67" customFormat="1" ht="50.15" customHeight="1" x14ac:dyDescent="0.35">
      <c r="B1752" s="95" t="s">
        <v>2495</v>
      </c>
      <c r="C1752" s="71" t="s">
        <v>50</v>
      </c>
      <c r="D1752" s="97"/>
      <c r="E1752" s="14" t="s">
        <v>2936</v>
      </c>
      <c r="F1752" s="12" t="s">
        <v>2931</v>
      </c>
      <c r="G1752" s="73">
        <v>126250</v>
      </c>
      <c r="H1752" s="37">
        <f>J1752+K1752+L1752+M1752+N1752</f>
        <v>125253.4</v>
      </c>
      <c r="I1752" s="93">
        <f t="shared" si="28"/>
        <v>0.75</v>
      </c>
      <c r="J1752" s="80">
        <v>78867.289999999994</v>
      </c>
      <c r="K1752" s="42">
        <v>13917.76</v>
      </c>
      <c r="L1752" s="42">
        <v>0</v>
      </c>
      <c r="M1752" s="84">
        <v>0</v>
      </c>
      <c r="N1752" s="42">
        <v>32468.35</v>
      </c>
      <c r="O1752" s="704" t="s">
        <v>27</v>
      </c>
      <c r="P1752" s="103"/>
      <c r="Q1752" s="103"/>
      <c r="R1752" s="103"/>
      <c r="S1752" s="103"/>
      <c r="T1752" s="103"/>
      <c r="U1752" s="103"/>
      <c r="V1752" s="103"/>
      <c r="W1752" s="103"/>
      <c r="GA1752" s="68"/>
    </row>
    <row r="1753" spans="2:183" s="67" customFormat="1" ht="80.25" customHeight="1" x14ac:dyDescent="0.35">
      <c r="B1753" s="95" t="s">
        <v>2495</v>
      </c>
      <c r="C1753" s="71" t="s">
        <v>50</v>
      </c>
      <c r="D1753" s="97"/>
      <c r="E1753" s="14" t="s">
        <v>2937</v>
      </c>
      <c r="F1753" s="12" t="s">
        <v>2932</v>
      </c>
      <c r="G1753" s="73">
        <v>120764.45</v>
      </c>
      <c r="H1753" s="37">
        <f>J1753+K1753+L1753+M1753+N1753</f>
        <v>118164.45</v>
      </c>
      <c r="I1753" s="93">
        <f t="shared" si="28"/>
        <v>0.74077869343267322</v>
      </c>
      <c r="J1753" s="80">
        <v>74954.880000000005</v>
      </c>
      <c r="K1753" s="42">
        <v>13227.34</v>
      </c>
      <c r="L1753" s="42">
        <v>0</v>
      </c>
      <c r="M1753" s="84">
        <v>0</v>
      </c>
      <c r="N1753" s="42">
        <v>29982.23</v>
      </c>
      <c r="O1753" s="704" t="s">
        <v>27</v>
      </c>
      <c r="P1753" s="103"/>
      <c r="Q1753" s="103"/>
      <c r="R1753" s="103"/>
      <c r="S1753" s="103"/>
      <c r="T1753" s="103"/>
      <c r="U1753" s="103"/>
      <c r="V1753" s="103"/>
      <c r="W1753" s="103"/>
      <c r="GA1753" s="68"/>
    </row>
    <row r="1754" spans="2:183" s="67" customFormat="1" ht="50.15" customHeight="1" x14ac:dyDescent="0.35">
      <c r="B1754" s="95" t="s">
        <v>2495</v>
      </c>
      <c r="C1754" s="71" t="s">
        <v>50</v>
      </c>
      <c r="D1754" s="97"/>
      <c r="E1754" s="14" t="s">
        <v>2938</v>
      </c>
      <c r="F1754" s="12" t="s">
        <v>2322</v>
      </c>
      <c r="G1754" s="73">
        <v>25772.5</v>
      </c>
      <c r="H1754" s="37">
        <f>J1754+K1754+L1754+M1754+N1754</f>
        <v>24694</v>
      </c>
      <c r="I1754" s="93">
        <f t="shared" si="28"/>
        <v>0.74626691868831962</v>
      </c>
      <c r="J1754" s="80">
        <v>13728.43</v>
      </c>
      <c r="K1754" s="42">
        <v>2422.67</v>
      </c>
      <c r="L1754" s="42">
        <v>0</v>
      </c>
      <c r="M1754" s="84">
        <v>0</v>
      </c>
      <c r="N1754" s="42">
        <v>8542.9</v>
      </c>
      <c r="O1754" s="704" t="s">
        <v>27</v>
      </c>
      <c r="P1754" s="103"/>
      <c r="Q1754" s="103"/>
      <c r="R1754" s="103"/>
      <c r="S1754" s="103"/>
      <c r="T1754" s="103"/>
      <c r="U1754" s="103"/>
      <c r="V1754" s="103"/>
      <c r="W1754" s="103"/>
      <c r="GA1754" s="68"/>
    </row>
    <row r="1755" spans="2:183" s="67" customFormat="1" ht="50.15" customHeight="1" x14ac:dyDescent="0.35">
      <c r="B1755" s="95" t="s">
        <v>2495</v>
      </c>
      <c r="C1755" s="71" t="s">
        <v>50</v>
      </c>
      <c r="D1755" s="97"/>
      <c r="E1755" s="14" t="s">
        <v>2939</v>
      </c>
      <c r="F1755" s="12" t="s">
        <v>2402</v>
      </c>
      <c r="G1755" s="73">
        <v>21105</v>
      </c>
      <c r="H1755" s="37">
        <f>J1755+K1755+L1755+M1755+N1755</f>
        <v>21105</v>
      </c>
      <c r="I1755" s="93">
        <f t="shared" si="28"/>
        <v>0.65404956669636349</v>
      </c>
      <c r="J1755" s="80">
        <v>9288.3700000000008</v>
      </c>
      <c r="K1755" s="42">
        <v>1639.13</v>
      </c>
      <c r="L1755" s="42">
        <v>0</v>
      </c>
      <c r="M1755" s="84">
        <v>0</v>
      </c>
      <c r="N1755" s="42">
        <v>10177.5</v>
      </c>
      <c r="O1755" s="704" t="s">
        <v>27</v>
      </c>
      <c r="P1755" s="103"/>
      <c r="Q1755" s="103"/>
      <c r="R1755" s="103"/>
      <c r="S1755" s="103"/>
      <c r="T1755" s="103"/>
      <c r="U1755" s="103"/>
      <c r="V1755" s="103"/>
      <c r="W1755" s="103"/>
      <c r="GA1755" s="68"/>
    </row>
    <row r="1756" spans="2:183" s="67" customFormat="1" ht="50.15" customHeight="1" x14ac:dyDescent="0.35">
      <c r="B1756" s="95" t="s">
        <v>2495</v>
      </c>
      <c r="C1756" s="71" t="s">
        <v>50</v>
      </c>
      <c r="D1756" s="97"/>
      <c r="E1756" s="14" t="s">
        <v>2940</v>
      </c>
      <c r="F1756" s="12" t="s">
        <v>2933</v>
      </c>
      <c r="G1756" s="73">
        <v>162250.29999999999</v>
      </c>
      <c r="H1756" s="37">
        <f>J1756+K1756+L1756+M1756+N1756</f>
        <v>147317.25</v>
      </c>
      <c r="I1756" s="93">
        <f t="shared" si="28"/>
        <v>0.51776830135039087</v>
      </c>
      <c r="J1756" s="80">
        <v>93914.74</v>
      </c>
      <c r="K1756" s="42">
        <v>16573.189999999999</v>
      </c>
      <c r="L1756" s="42">
        <v>0</v>
      </c>
      <c r="M1756" s="84">
        <v>0</v>
      </c>
      <c r="N1756" s="42">
        <v>36829.32</v>
      </c>
      <c r="O1756" s="704" t="s">
        <v>27</v>
      </c>
      <c r="P1756" s="103"/>
      <c r="Q1756" s="103"/>
      <c r="R1756" s="103"/>
      <c r="S1756" s="103"/>
      <c r="T1756" s="103"/>
      <c r="U1756" s="103"/>
      <c r="V1756" s="103"/>
      <c r="W1756" s="103"/>
      <c r="GA1756" s="68"/>
    </row>
    <row r="1757" spans="2:183" s="67" customFormat="1" ht="50.15" customHeight="1" x14ac:dyDescent="0.35">
      <c r="B1757" s="95" t="s">
        <v>2495</v>
      </c>
      <c r="C1757" s="71" t="s">
        <v>50</v>
      </c>
      <c r="D1757" s="97"/>
      <c r="E1757" s="14" t="s">
        <v>2941</v>
      </c>
      <c r="F1757" s="12" t="s">
        <v>2934</v>
      </c>
      <c r="G1757" s="73">
        <v>41665</v>
      </c>
      <c r="H1757" s="37">
        <f>J1757+K1757+L1757+M1757+N1757</f>
        <v>37575</v>
      </c>
      <c r="I1757" s="93">
        <f t="shared" si="28"/>
        <v>0.7499999490894651</v>
      </c>
      <c r="J1757" s="80">
        <v>23954.06</v>
      </c>
      <c r="K1757" s="42">
        <v>4227.1899999999996</v>
      </c>
      <c r="L1757" s="42">
        <v>0</v>
      </c>
      <c r="M1757" s="84">
        <v>0</v>
      </c>
      <c r="N1757" s="42">
        <v>9393.75</v>
      </c>
      <c r="O1757" s="704" t="s">
        <v>27</v>
      </c>
      <c r="P1757" s="103"/>
      <c r="Q1757" s="103"/>
      <c r="R1757" s="103"/>
      <c r="S1757" s="103"/>
      <c r="T1757" s="103"/>
      <c r="U1757" s="103"/>
      <c r="V1757" s="103"/>
      <c r="W1757" s="103"/>
      <c r="GA1757" s="68"/>
    </row>
    <row r="1758" spans="2:183" s="67" customFormat="1" ht="50.15" customHeight="1" x14ac:dyDescent="0.35">
      <c r="B1758" s="95" t="s">
        <v>2495</v>
      </c>
      <c r="C1758" s="71" t="s">
        <v>50</v>
      </c>
      <c r="D1758" s="97"/>
      <c r="E1758" s="14" t="s">
        <v>2396</v>
      </c>
      <c r="F1758" s="12" t="s">
        <v>1093</v>
      </c>
      <c r="G1758" s="73">
        <v>31756.35</v>
      </c>
      <c r="H1758" s="37">
        <f>J1758+K1758+L1758+M1758+N1758</f>
        <v>29441.78</v>
      </c>
      <c r="I1758" s="93">
        <f t="shared" si="28"/>
        <v>0.75</v>
      </c>
      <c r="J1758" s="80">
        <v>18769.13</v>
      </c>
      <c r="K1758" s="42">
        <v>3312.21</v>
      </c>
      <c r="L1758" s="42">
        <v>0</v>
      </c>
      <c r="M1758" s="84">
        <v>0</v>
      </c>
      <c r="N1758" s="42">
        <v>7360.44</v>
      </c>
      <c r="O1758" s="704" t="s">
        <v>27</v>
      </c>
      <c r="P1758" s="103"/>
      <c r="Q1758" s="103"/>
      <c r="R1758" s="103"/>
      <c r="S1758" s="103"/>
      <c r="T1758" s="103"/>
      <c r="U1758" s="103"/>
      <c r="V1758" s="103"/>
      <c r="W1758" s="103"/>
      <c r="GA1758" s="68"/>
    </row>
    <row r="1759" spans="2:183" s="67" customFormat="1" ht="50.15" customHeight="1" x14ac:dyDescent="0.35">
      <c r="B1759" s="95" t="s">
        <v>2495</v>
      </c>
      <c r="C1759" s="71" t="s">
        <v>50</v>
      </c>
      <c r="D1759" s="97"/>
      <c r="E1759" s="14" t="s">
        <v>2396</v>
      </c>
      <c r="F1759" s="12" t="s">
        <v>2935</v>
      </c>
      <c r="G1759" s="73">
        <v>162500</v>
      </c>
      <c r="H1759" s="37">
        <f>J1759+K1759+L1759+M1759+N1759</f>
        <v>95392.9</v>
      </c>
      <c r="I1759" s="93">
        <f t="shared" si="28"/>
        <v>0.75000016982668849</v>
      </c>
      <c r="J1759" s="80">
        <v>60812.959999999999</v>
      </c>
      <c r="K1759" s="42">
        <v>10731.71</v>
      </c>
      <c r="L1759" s="42">
        <v>0</v>
      </c>
      <c r="M1759" s="84">
        <v>0</v>
      </c>
      <c r="N1759" s="42">
        <v>23848.23</v>
      </c>
      <c r="O1759" s="704" t="s">
        <v>27</v>
      </c>
      <c r="P1759" s="103"/>
      <c r="Q1759" s="103"/>
      <c r="R1759" s="103"/>
      <c r="S1759" s="103"/>
      <c r="T1759" s="103"/>
      <c r="U1759" s="103"/>
      <c r="V1759" s="103"/>
      <c r="W1759" s="103"/>
      <c r="GA1759" s="68"/>
    </row>
    <row r="1760" spans="2:183" s="67" customFormat="1" ht="50.15" customHeight="1" x14ac:dyDescent="0.35">
      <c r="B1760" s="95" t="s">
        <v>2495</v>
      </c>
      <c r="C1760" s="71" t="s">
        <v>50</v>
      </c>
      <c r="D1760" s="97"/>
      <c r="E1760" s="14" t="s">
        <v>2942</v>
      </c>
      <c r="F1760" s="12" t="s">
        <v>2131</v>
      </c>
      <c r="G1760" s="73">
        <v>39111</v>
      </c>
      <c r="H1760" s="37">
        <f>J1760+K1760+L1760+M1760+N1760</f>
        <v>36041.85</v>
      </c>
      <c r="I1760" s="93">
        <f t="shared" si="28"/>
        <v>0.74999994758519761</v>
      </c>
      <c r="J1760" s="80">
        <v>22143.46</v>
      </c>
      <c r="K1760" s="42">
        <v>3907.68</v>
      </c>
      <c r="L1760" s="42">
        <v>0</v>
      </c>
      <c r="M1760" s="84">
        <v>0</v>
      </c>
      <c r="N1760" s="42">
        <v>9990.7099999999991</v>
      </c>
      <c r="O1760" s="704" t="s">
        <v>27</v>
      </c>
      <c r="P1760" s="103"/>
      <c r="Q1760" s="103"/>
      <c r="R1760" s="103"/>
      <c r="S1760" s="103"/>
      <c r="T1760" s="103"/>
      <c r="U1760" s="103"/>
      <c r="V1760" s="103"/>
      <c r="W1760" s="103"/>
      <c r="GA1760" s="68"/>
    </row>
    <row r="1761" spans="2:183" s="67" customFormat="1" ht="50.15" customHeight="1" x14ac:dyDescent="0.35">
      <c r="B1761" s="95" t="s">
        <v>2495</v>
      </c>
      <c r="C1761" s="71" t="s">
        <v>50</v>
      </c>
      <c r="D1761" s="97"/>
      <c r="E1761" s="14" t="s">
        <v>2943</v>
      </c>
      <c r="F1761" s="12" t="s">
        <v>1023</v>
      </c>
      <c r="G1761" s="73">
        <v>52967.41</v>
      </c>
      <c r="H1761" s="37">
        <f>J1761+K1761+L1761+M1761+N1761</f>
        <v>31430</v>
      </c>
      <c r="I1761" s="93">
        <f t="shared" si="28"/>
        <v>0.72280251984845401</v>
      </c>
      <c r="J1761" s="80">
        <v>17046.75</v>
      </c>
      <c r="K1761" s="42">
        <v>3008.25</v>
      </c>
      <c r="L1761" s="42">
        <v>0</v>
      </c>
      <c r="M1761" s="84">
        <v>0</v>
      </c>
      <c r="N1761" s="42">
        <v>11375</v>
      </c>
      <c r="O1761" s="704" t="s">
        <v>27</v>
      </c>
      <c r="P1761" s="103"/>
      <c r="Q1761" s="103"/>
      <c r="R1761" s="103"/>
      <c r="S1761" s="103"/>
      <c r="T1761" s="103"/>
      <c r="U1761" s="103"/>
      <c r="V1761" s="103"/>
      <c r="W1761" s="103"/>
      <c r="GA1761" s="68"/>
    </row>
    <row r="1762" spans="2:183" s="67" customFormat="1" ht="50.15" customHeight="1" x14ac:dyDescent="0.35">
      <c r="B1762" s="95" t="s">
        <v>2495</v>
      </c>
      <c r="C1762" s="71" t="s">
        <v>50</v>
      </c>
      <c r="D1762" s="97"/>
      <c r="E1762" s="14" t="s">
        <v>2947</v>
      </c>
      <c r="F1762" s="12" t="s">
        <v>399</v>
      </c>
      <c r="G1762" s="73">
        <v>50610</v>
      </c>
      <c r="H1762" s="37">
        <f>J1762+K1762+L1762+M1762+N1762</f>
        <v>46550</v>
      </c>
      <c r="I1762" s="93">
        <f t="shared" si="28"/>
        <v>0.63808463251670378</v>
      </c>
      <c r="J1762" s="80">
        <v>29675.62</v>
      </c>
      <c r="K1762" s="42">
        <v>5236.88</v>
      </c>
      <c r="L1762" s="42">
        <v>0</v>
      </c>
      <c r="M1762" s="84">
        <v>0</v>
      </c>
      <c r="N1762" s="42">
        <v>11637.5</v>
      </c>
      <c r="O1762" s="704" t="s">
        <v>27</v>
      </c>
      <c r="P1762" s="103"/>
      <c r="Q1762" s="103"/>
      <c r="R1762" s="103"/>
      <c r="S1762" s="103"/>
      <c r="T1762" s="103"/>
      <c r="U1762" s="103"/>
      <c r="V1762" s="103"/>
      <c r="W1762" s="103"/>
      <c r="GA1762" s="68"/>
    </row>
    <row r="1763" spans="2:183" s="67" customFormat="1" ht="50.15" customHeight="1" x14ac:dyDescent="0.35">
      <c r="B1763" s="95" t="s">
        <v>2495</v>
      </c>
      <c r="C1763" s="71" t="s">
        <v>50</v>
      </c>
      <c r="D1763" s="97"/>
      <c r="E1763" s="14" t="s">
        <v>2948</v>
      </c>
      <c r="F1763" s="12" t="s">
        <v>2944</v>
      </c>
      <c r="G1763" s="73">
        <v>67150</v>
      </c>
      <c r="H1763" s="37">
        <f>J1763+K1763+L1763+M1763+N1763</f>
        <v>40000</v>
      </c>
      <c r="I1763" s="93">
        <f t="shared" si="28"/>
        <v>0.75</v>
      </c>
      <c r="J1763" s="80">
        <v>25500</v>
      </c>
      <c r="K1763" s="42">
        <v>4500</v>
      </c>
      <c r="L1763" s="42">
        <v>0</v>
      </c>
      <c r="M1763" s="84">
        <v>0</v>
      </c>
      <c r="N1763" s="42">
        <v>10000</v>
      </c>
      <c r="O1763" s="704" t="s">
        <v>27</v>
      </c>
      <c r="P1763" s="103"/>
      <c r="Q1763" s="103"/>
      <c r="R1763" s="103"/>
      <c r="S1763" s="103"/>
      <c r="T1763" s="103"/>
      <c r="U1763" s="103"/>
      <c r="V1763" s="103"/>
      <c r="W1763" s="103"/>
      <c r="GA1763" s="68"/>
    </row>
    <row r="1764" spans="2:183" s="67" customFormat="1" ht="50.15" customHeight="1" x14ac:dyDescent="0.35">
      <c r="B1764" s="95" t="s">
        <v>2495</v>
      </c>
      <c r="C1764" s="71" t="s">
        <v>50</v>
      </c>
      <c r="D1764" s="97"/>
      <c r="E1764" s="14" t="s">
        <v>2949</v>
      </c>
      <c r="F1764" s="12" t="s">
        <v>2057</v>
      </c>
      <c r="G1764" s="73">
        <v>103865</v>
      </c>
      <c r="H1764" s="37">
        <f>J1764+K1764+L1764+M1764+N1764</f>
        <v>84990</v>
      </c>
      <c r="I1764" s="93">
        <f t="shared" si="28"/>
        <v>0.75</v>
      </c>
      <c r="J1764" s="80">
        <v>54181.120000000003</v>
      </c>
      <c r="K1764" s="42">
        <v>9561.3799999999992</v>
      </c>
      <c r="L1764" s="42">
        <v>0</v>
      </c>
      <c r="M1764" s="84">
        <v>0</v>
      </c>
      <c r="N1764" s="42">
        <v>21247.5</v>
      </c>
      <c r="O1764" s="704" t="s">
        <v>27</v>
      </c>
      <c r="P1764" s="103"/>
      <c r="Q1764" s="103"/>
      <c r="R1764" s="103"/>
      <c r="S1764" s="103"/>
      <c r="T1764" s="103"/>
      <c r="U1764" s="103"/>
      <c r="V1764" s="103"/>
      <c r="W1764" s="103"/>
      <c r="GA1764" s="68"/>
    </row>
    <row r="1765" spans="2:183" s="67" customFormat="1" ht="50.15" customHeight="1" x14ac:dyDescent="0.35">
      <c r="B1765" s="95" t="s">
        <v>2495</v>
      </c>
      <c r="C1765" s="71" t="s">
        <v>50</v>
      </c>
      <c r="D1765" s="97"/>
      <c r="E1765" s="14" t="s">
        <v>2950</v>
      </c>
      <c r="F1765" s="12" t="s">
        <v>416</v>
      </c>
      <c r="G1765" s="73">
        <v>14252.13</v>
      </c>
      <c r="H1765" s="37">
        <f>J1765+K1765+L1765+M1765+N1765</f>
        <v>14252.13</v>
      </c>
      <c r="I1765" s="93">
        <f t="shared" si="28"/>
        <v>0.75</v>
      </c>
      <c r="J1765" s="80">
        <v>9085.73</v>
      </c>
      <c r="K1765" s="42">
        <v>1603.37</v>
      </c>
      <c r="L1765" s="42">
        <v>0</v>
      </c>
      <c r="M1765" s="84">
        <v>0</v>
      </c>
      <c r="N1765" s="42">
        <v>3563.03</v>
      </c>
      <c r="O1765" s="704" t="s">
        <v>27</v>
      </c>
      <c r="P1765" s="103"/>
      <c r="Q1765" s="103"/>
      <c r="R1765" s="103"/>
      <c r="S1765" s="103"/>
      <c r="T1765" s="103"/>
      <c r="U1765" s="103"/>
      <c r="V1765" s="103"/>
      <c r="W1765" s="103"/>
      <c r="GA1765" s="68"/>
    </row>
    <row r="1766" spans="2:183" s="67" customFormat="1" ht="50.15" customHeight="1" x14ac:dyDescent="0.35">
      <c r="B1766" s="95" t="s">
        <v>2495</v>
      </c>
      <c r="C1766" s="71" t="s">
        <v>50</v>
      </c>
      <c r="D1766" s="97"/>
      <c r="E1766" s="14" t="s">
        <v>2951</v>
      </c>
      <c r="F1766" s="12" t="s">
        <v>2945</v>
      </c>
      <c r="G1766" s="73">
        <v>50000</v>
      </c>
      <c r="H1766" s="37">
        <f>J1766+K1766+L1766+M1766+N1766</f>
        <v>40000</v>
      </c>
      <c r="I1766" s="93">
        <f t="shared" si="28"/>
        <v>0.75000017541237685</v>
      </c>
      <c r="J1766" s="80">
        <v>25500</v>
      </c>
      <c r="K1766" s="42">
        <v>4500</v>
      </c>
      <c r="L1766" s="42">
        <v>0</v>
      </c>
      <c r="M1766" s="84">
        <v>0</v>
      </c>
      <c r="N1766" s="42">
        <v>10000</v>
      </c>
      <c r="O1766" s="704" t="s">
        <v>27</v>
      </c>
      <c r="P1766" s="103"/>
      <c r="Q1766" s="103"/>
      <c r="R1766" s="103"/>
      <c r="S1766" s="103"/>
      <c r="T1766" s="103"/>
      <c r="U1766" s="103"/>
      <c r="V1766" s="103"/>
      <c r="W1766" s="103"/>
      <c r="GA1766" s="68"/>
    </row>
    <row r="1767" spans="2:183" s="67" customFormat="1" ht="50.15" customHeight="1" x14ac:dyDescent="0.35">
      <c r="B1767" s="95" t="s">
        <v>2495</v>
      </c>
      <c r="C1767" s="71" t="s">
        <v>50</v>
      </c>
      <c r="D1767" s="97"/>
      <c r="E1767" s="14" t="s">
        <v>2951</v>
      </c>
      <c r="F1767" s="12" t="s">
        <v>2769</v>
      </c>
      <c r="G1767" s="73">
        <v>57000</v>
      </c>
      <c r="H1767" s="37">
        <f>J1767+K1767+L1767+M1767+N1767</f>
        <v>40000</v>
      </c>
      <c r="I1767" s="93">
        <f t="shared" si="28"/>
        <v>0.75</v>
      </c>
      <c r="J1767" s="80">
        <v>25500</v>
      </c>
      <c r="K1767" s="42">
        <v>4500</v>
      </c>
      <c r="L1767" s="42">
        <v>0</v>
      </c>
      <c r="M1767" s="84">
        <v>0</v>
      </c>
      <c r="N1767" s="42">
        <v>10000</v>
      </c>
      <c r="O1767" s="704" t="s">
        <v>27</v>
      </c>
      <c r="P1767" s="103"/>
      <c r="Q1767" s="103"/>
      <c r="R1767" s="103"/>
      <c r="S1767" s="103"/>
      <c r="T1767" s="103"/>
      <c r="U1767" s="103"/>
      <c r="V1767" s="103"/>
      <c r="W1767" s="103"/>
      <c r="GA1767" s="68"/>
    </row>
    <row r="1768" spans="2:183" s="67" customFormat="1" ht="50.15" customHeight="1" x14ac:dyDescent="0.35">
      <c r="B1768" s="95" t="s">
        <v>2495</v>
      </c>
      <c r="C1768" s="71" t="s">
        <v>50</v>
      </c>
      <c r="D1768" s="97"/>
      <c r="E1768" s="14" t="s">
        <v>2952</v>
      </c>
      <c r="F1768" s="12" t="s">
        <v>2946</v>
      </c>
      <c r="G1768" s="73">
        <v>25940.29</v>
      </c>
      <c r="H1768" s="37">
        <f>J1768+K1768+L1768+M1768+N1768</f>
        <v>25940.29</v>
      </c>
      <c r="I1768" s="93">
        <f t="shared" si="28"/>
        <v>0.75</v>
      </c>
      <c r="J1768" s="80">
        <v>19455.22</v>
      </c>
      <c r="K1768" s="42">
        <v>0</v>
      </c>
      <c r="L1768" s="42">
        <v>0</v>
      </c>
      <c r="M1768" s="84">
        <v>0</v>
      </c>
      <c r="N1768" s="42">
        <v>6485.07</v>
      </c>
      <c r="O1768" s="704" t="s">
        <v>27</v>
      </c>
      <c r="P1768" s="103"/>
      <c r="Q1768" s="103"/>
      <c r="R1768" s="103"/>
      <c r="S1768" s="103"/>
      <c r="T1768" s="103"/>
      <c r="U1768" s="103"/>
      <c r="V1768" s="103"/>
      <c r="W1768" s="103"/>
      <c r="GA1768" s="68"/>
    </row>
    <row r="1769" spans="2:183" s="67" customFormat="1" ht="50.15" customHeight="1" x14ac:dyDescent="0.35">
      <c r="B1769" s="95" t="s">
        <v>2495</v>
      </c>
      <c r="C1769" s="71" t="s">
        <v>50</v>
      </c>
      <c r="D1769" s="97"/>
      <c r="E1769" s="14" t="s">
        <v>2953</v>
      </c>
      <c r="F1769" s="12" t="s">
        <v>416</v>
      </c>
      <c r="G1769" s="73">
        <v>27690</v>
      </c>
      <c r="H1769" s="37">
        <f>J1769+K1769+L1769+M1769+N1769</f>
        <v>27690</v>
      </c>
      <c r="I1769" s="93">
        <f t="shared" si="28"/>
        <v>0.75000009637517551</v>
      </c>
      <c r="J1769" s="80">
        <v>17652.37</v>
      </c>
      <c r="K1769" s="42">
        <v>3115.13</v>
      </c>
      <c r="L1769" s="42">
        <v>0</v>
      </c>
      <c r="M1769" s="84">
        <v>0</v>
      </c>
      <c r="N1769" s="42">
        <v>6922.5</v>
      </c>
      <c r="O1769" s="704" t="s">
        <v>27</v>
      </c>
      <c r="P1769" s="103"/>
      <c r="Q1769" s="103"/>
      <c r="R1769" s="103"/>
      <c r="S1769" s="103"/>
      <c r="T1769" s="103"/>
      <c r="U1769" s="103"/>
      <c r="V1769" s="103"/>
      <c r="W1769" s="103"/>
      <c r="GA1769" s="68"/>
    </row>
    <row r="1770" spans="2:183" s="67" customFormat="1" ht="50.15" customHeight="1" x14ac:dyDescent="0.35">
      <c r="B1770" s="95" t="s">
        <v>2495</v>
      </c>
      <c r="C1770" s="71" t="s">
        <v>50</v>
      </c>
      <c r="D1770" s="97"/>
      <c r="E1770" s="14" t="s">
        <v>2954</v>
      </c>
      <c r="F1770" s="12" t="s">
        <v>2769</v>
      </c>
      <c r="G1770" s="73">
        <v>176818.15</v>
      </c>
      <c r="H1770" s="37">
        <f>J1770+K1770+L1770+M1770+N1770</f>
        <v>65500</v>
      </c>
      <c r="I1770" s="93">
        <f t="shared" si="28"/>
        <v>0.75</v>
      </c>
      <c r="J1770" s="80">
        <v>41756.25</v>
      </c>
      <c r="K1770" s="42">
        <v>7368.75</v>
      </c>
      <c r="L1770" s="42">
        <v>0</v>
      </c>
      <c r="M1770" s="84">
        <v>0</v>
      </c>
      <c r="N1770" s="42">
        <v>16375</v>
      </c>
      <c r="O1770" s="704" t="s">
        <v>27</v>
      </c>
      <c r="P1770" s="103"/>
      <c r="Q1770" s="103"/>
      <c r="R1770" s="103"/>
      <c r="S1770" s="103"/>
      <c r="T1770" s="103"/>
      <c r="U1770" s="103"/>
      <c r="V1770" s="103"/>
      <c r="W1770" s="103"/>
      <c r="GA1770" s="68"/>
    </row>
    <row r="1771" spans="2:183" s="67" customFormat="1" ht="50.15" customHeight="1" x14ac:dyDescent="0.35">
      <c r="B1771" s="95" t="s">
        <v>2495</v>
      </c>
      <c r="C1771" s="71" t="s">
        <v>50</v>
      </c>
      <c r="D1771" s="97"/>
      <c r="E1771" s="14" t="s">
        <v>2955</v>
      </c>
      <c r="F1771" s="12" t="s">
        <v>2945</v>
      </c>
      <c r="G1771" s="73">
        <v>216774.95</v>
      </c>
      <c r="H1771" s="37">
        <f>J1771+K1771+L1771+M1771+N1771</f>
        <v>197128.45</v>
      </c>
      <c r="I1771" s="93">
        <f t="shared" si="28"/>
        <v>0.75</v>
      </c>
      <c r="J1771" s="80">
        <v>113421.16</v>
      </c>
      <c r="K1771" s="42">
        <v>20015.5</v>
      </c>
      <c r="L1771" s="42">
        <v>0</v>
      </c>
      <c r="M1771" s="84">
        <v>0</v>
      </c>
      <c r="N1771" s="42">
        <v>63691.79</v>
      </c>
      <c r="O1771" s="704" t="s">
        <v>27</v>
      </c>
      <c r="P1771" s="103"/>
      <c r="Q1771" s="103"/>
      <c r="R1771" s="103"/>
      <c r="S1771" s="103"/>
      <c r="T1771" s="103"/>
      <c r="U1771" s="103"/>
      <c r="V1771" s="103"/>
      <c r="W1771" s="103"/>
      <c r="GA1771" s="68"/>
    </row>
    <row r="1772" spans="2:183" s="67" customFormat="1" ht="50.15" customHeight="1" x14ac:dyDescent="0.35">
      <c r="B1772" s="95" t="s">
        <v>2495</v>
      </c>
      <c r="C1772" s="71" t="s">
        <v>50</v>
      </c>
      <c r="D1772" s="97"/>
      <c r="E1772" s="14" t="s">
        <v>2956</v>
      </c>
      <c r="F1772" s="12" t="s">
        <v>2057</v>
      </c>
      <c r="G1772" s="73">
        <v>204555.7</v>
      </c>
      <c r="H1772" s="37">
        <f>J1772+K1772+L1772+M1772+N1772</f>
        <v>188486.60000000003</v>
      </c>
      <c r="I1772" s="93">
        <f t="shared" si="28"/>
        <v>0.67690209099701237</v>
      </c>
      <c r="J1772" s="80">
        <v>113188.99</v>
      </c>
      <c r="K1772" s="42">
        <v>19974.53</v>
      </c>
      <c r="L1772" s="42">
        <v>0</v>
      </c>
      <c r="M1772" s="84">
        <v>0</v>
      </c>
      <c r="N1772" s="42">
        <v>55323.08</v>
      </c>
      <c r="O1772" s="704" t="s">
        <v>27</v>
      </c>
      <c r="P1772" s="103"/>
      <c r="Q1772" s="103"/>
      <c r="R1772" s="103"/>
      <c r="S1772" s="103"/>
      <c r="T1772" s="103"/>
      <c r="U1772" s="103"/>
      <c r="V1772" s="103"/>
      <c r="W1772" s="103"/>
      <c r="GA1772" s="68"/>
    </row>
    <row r="1773" spans="2:183" s="67" customFormat="1" ht="84" customHeight="1" x14ac:dyDescent="0.35">
      <c r="B1773" s="95" t="s">
        <v>2495</v>
      </c>
      <c r="C1773" s="71" t="s">
        <v>50</v>
      </c>
      <c r="D1773" s="97"/>
      <c r="E1773" s="14" t="s">
        <v>2957</v>
      </c>
      <c r="F1773" s="12" t="s">
        <v>1061</v>
      </c>
      <c r="G1773" s="73">
        <v>131674</v>
      </c>
      <c r="H1773" s="37">
        <f>J1773+K1773+L1773+M1773+N1773</f>
        <v>131674</v>
      </c>
      <c r="I1773" s="93">
        <f t="shared" si="28"/>
        <v>0.70648799437201371</v>
      </c>
      <c r="J1773" s="80">
        <v>83942.17</v>
      </c>
      <c r="K1773" s="42">
        <v>14813.33</v>
      </c>
      <c r="L1773" s="42">
        <v>0</v>
      </c>
      <c r="M1773" s="84">
        <v>0</v>
      </c>
      <c r="N1773" s="42">
        <v>32918.5</v>
      </c>
      <c r="O1773" s="704" t="s">
        <v>27</v>
      </c>
      <c r="P1773" s="103"/>
      <c r="Q1773" s="103"/>
      <c r="R1773" s="103"/>
      <c r="S1773" s="103"/>
      <c r="T1773" s="103"/>
      <c r="U1773" s="103"/>
      <c r="V1773" s="103"/>
      <c r="W1773" s="103"/>
      <c r="GA1773" s="68"/>
    </row>
    <row r="1774" spans="2:183" s="67" customFormat="1" ht="62.25" customHeight="1" x14ac:dyDescent="0.35">
      <c r="B1774" s="95" t="s">
        <v>2495</v>
      </c>
      <c r="C1774" s="71" t="s">
        <v>50</v>
      </c>
      <c r="D1774" s="97"/>
      <c r="E1774" s="14" t="s">
        <v>2958</v>
      </c>
      <c r="F1774" s="12" t="s">
        <v>399</v>
      </c>
      <c r="G1774" s="73">
        <v>93663.24</v>
      </c>
      <c r="H1774" s="37">
        <f>J1774+K1774+L1774+M1774+N1774</f>
        <v>89875.64</v>
      </c>
      <c r="I1774" s="93">
        <f t="shared" si="28"/>
        <v>0.75</v>
      </c>
      <c r="J1774" s="80">
        <v>57295.72</v>
      </c>
      <c r="K1774" s="42">
        <v>10111.01</v>
      </c>
      <c r="L1774" s="42">
        <v>0</v>
      </c>
      <c r="M1774" s="84">
        <v>0</v>
      </c>
      <c r="N1774" s="42">
        <v>22468.91</v>
      </c>
      <c r="O1774" s="704" t="s">
        <v>27</v>
      </c>
      <c r="P1774" s="103"/>
      <c r="Q1774" s="103"/>
      <c r="R1774" s="103"/>
      <c r="S1774" s="103"/>
      <c r="T1774" s="103"/>
      <c r="U1774" s="103"/>
      <c r="V1774" s="103"/>
      <c r="W1774" s="103"/>
      <c r="GA1774" s="68"/>
    </row>
    <row r="1775" spans="2:183" s="67" customFormat="1" ht="49.5" customHeight="1" x14ac:dyDescent="0.35">
      <c r="B1775" s="95" t="s">
        <v>2495</v>
      </c>
      <c r="C1775" s="14" t="s">
        <v>50</v>
      </c>
      <c r="D1775" s="97"/>
      <c r="E1775" s="14" t="s">
        <v>2967</v>
      </c>
      <c r="F1775" s="12" t="s">
        <v>1361</v>
      </c>
      <c r="G1775" s="73">
        <v>286603</v>
      </c>
      <c r="H1775" s="37">
        <f>J1775+K1775+L1775+M1775+N1775</f>
        <v>274000.55</v>
      </c>
      <c r="I1775" s="93">
        <f t="shared" si="28"/>
        <v>0.75</v>
      </c>
      <c r="J1775" s="80">
        <v>174675.34</v>
      </c>
      <c r="K1775" s="42">
        <v>30825.07</v>
      </c>
      <c r="L1775" s="42">
        <v>0</v>
      </c>
      <c r="M1775" s="84">
        <v>0</v>
      </c>
      <c r="N1775" s="42">
        <v>68500.14</v>
      </c>
      <c r="O1775" s="704" t="s">
        <v>27</v>
      </c>
      <c r="P1775" s="103"/>
      <c r="Q1775" s="103"/>
      <c r="R1775" s="103"/>
      <c r="S1775" s="103"/>
      <c r="T1775" s="103"/>
      <c r="U1775" s="103"/>
      <c r="V1775" s="103"/>
      <c r="W1775" s="103"/>
      <c r="GA1775" s="68"/>
    </row>
    <row r="1776" spans="2:183" s="67" customFormat="1" ht="86.25" customHeight="1" x14ac:dyDescent="0.35">
      <c r="B1776" s="95" t="s">
        <v>2495</v>
      </c>
      <c r="C1776" s="14" t="s">
        <v>50</v>
      </c>
      <c r="D1776" s="97"/>
      <c r="E1776" s="14" t="s">
        <v>2968</v>
      </c>
      <c r="F1776" s="12" t="s">
        <v>2959</v>
      </c>
      <c r="G1776" s="73">
        <v>276430</v>
      </c>
      <c r="H1776" s="37">
        <f>J1776+K1776+L1776+M1776+N1776</f>
        <v>259697.55</v>
      </c>
      <c r="I1776" s="93">
        <f t="shared" si="28"/>
        <v>0.74999999087593072</v>
      </c>
      <c r="J1776" s="80">
        <v>165557.18</v>
      </c>
      <c r="K1776" s="42">
        <v>29215.98</v>
      </c>
      <c r="L1776" s="42">
        <v>0</v>
      </c>
      <c r="M1776" s="84">
        <v>0</v>
      </c>
      <c r="N1776" s="42">
        <v>64924.39</v>
      </c>
      <c r="O1776" s="704" t="s">
        <v>27</v>
      </c>
      <c r="P1776" s="103"/>
      <c r="Q1776" s="103"/>
      <c r="R1776" s="103"/>
      <c r="S1776" s="103"/>
      <c r="T1776" s="103"/>
      <c r="U1776" s="103"/>
      <c r="V1776" s="103"/>
      <c r="W1776" s="103"/>
      <c r="GA1776" s="68"/>
    </row>
    <row r="1777" spans="2:183" s="67" customFormat="1" ht="69" customHeight="1" x14ac:dyDescent="0.35">
      <c r="B1777" s="95" t="s">
        <v>2495</v>
      </c>
      <c r="C1777" s="14" t="s">
        <v>50</v>
      </c>
      <c r="D1777" s="97"/>
      <c r="E1777" s="14" t="s">
        <v>2969</v>
      </c>
      <c r="F1777" s="12" t="s">
        <v>359</v>
      </c>
      <c r="G1777" s="73">
        <v>286603</v>
      </c>
      <c r="H1777" s="37">
        <f>J1777+K1777+L1777+M1777+N1777</f>
        <v>274000.55</v>
      </c>
      <c r="I1777" s="93">
        <f t="shared" si="28"/>
        <v>0.74999999037341714</v>
      </c>
      <c r="J1777" s="80">
        <v>174675.34</v>
      </c>
      <c r="K1777" s="42">
        <v>30825.07</v>
      </c>
      <c r="L1777" s="42">
        <v>0</v>
      </c>
      <c r="M1777" s="84">
        <v>0</v>
      </c>
      <c r="N1777" s="42">
        <v>68500.14</v>
      </c>
      <c r="O1777" s="704" t="s">
        <v>27</v>
      </c>
      <c r="P1777" s="103"/>
      <c r="Q1777" s="103"/>
      <c r="R1777" s="103"/>
      <c r="S1777" s="103"/>
      <c r="T1777" s="103"/>
      <c r="U1777" s="103"/>
      <c r="V1777" s="103"/>
      <c r="W1777" s="103"/>
      <c r="GA1777" s="68"/>
    </row>
    <row r="1778" spans="2:183" s="67" customFormat="1" ht="50.15" customHeight="1" x14ac:dyDescent="0.35">
      <c r="B1778" s="95" t="s">
        <v>2495</v>
      </c>
      <c r="C1778" s="14" t="s">
        <v>50</v>
      </c>
      <c r="D1778" s="97"/>
      <c r="E1778" s="14" t="s">
        <v>2970</v>
      </c>
      <c r="F1778" s="12" t="s">
        <v>2960</v>
      </c>
      <c r="G1778" s="73">
        <v>16058</v>
      </c>
      <c r="H1778" s="37">
        <f>J1778+K1778+L1778+M1778+N1778</f>
        <v>16058</v>
      </c>
      <c r="I1778" s="93">
        <f t="shared" si="28"/>
        <v>0.74999999087593072</v>
      </c>
      <c r="J1778" s="104">
        <v>10236.969999999999</v>
      </c>
      <c r="K1778" s="42">
        <v>1806.53</v>
      </c>
      <c r="L1778" s="42">
        <v>0</v>
      </c>
      <c r="M1778" s="84">
        <v>0</v>
      </c>
      <c r="N1778" s="42">
        <v>4014.5</v>
      </c>
      <c r="O1778" s="704" t="s">
        <v>27</v>
      </c>
      <c r="P1778" s="103"/>
      <c r="Q1778" s="103"/>
      <c r="R1778" s="103"/>
      <c r="S1778" s="103"/>
      <c r="T1778" s="103"/>
      <c r="U1778" s="103"/>
      <c r="V1778" s="103"/>
      <c r="W1778" s="103"/>
      <c r="GA1778" s="68"/>
    </row>
    <row r="1779" spans="2:183" s="67" customFormat="1" ht="50.15" customHeight="1" x14ac:dyDescent="0.35">
      <c r="B1779" s="95" t="s">
        <v>2495</v>
      </c>
      <c r="C1779" s="14" t="s">
        <v>50</v>
      </c>
      <c r="D1779" s="97"/>
      <c r="E1779" s="14" t="s">
        <v>2971</v>
      </c>
      <c r="F1779" s="12" t="s">
        <v>2961</v>
      </c>
      <c r="G1779" s="73">
        <v>32669.05</v>
      </c>
      <c r="H1779" s="37">
        <f>J1779+K1779+L1779+M1779+N1779</f>
        <v>31130.010000000002</v>
      </c>
      <c r="I1779" s="93">
        <f t="shared" si="28"/>
        <v>0.75</v>
      </c>
      <c r="J1779" s="80">
        <v>18942.810000000001</v>
      </c>
      <c r="K1779" s="42">
        <v>3342.86</v>
      </c>
      <c r="L1779" s="42">
        <v>0</v>
      </c>
      <c r="M1779" s="84">
        <v>0</v>
      </c>
      <c r="N1779" s="42">
        <v>8844.34</v>
      </c>
      <c r="O1779" s="704" t="s">
        <v>27</v>
      </c>
      <c r="P1779" s="103"/>
      <c r="Q1779" s="103"/>
      <c r="R1779" s="103"/>
      <c r="S1779" s="103"/>
      <c r="T1779" s="103"/>
      <c r="U1779" s="103"/>
      <c r="V1779" s="103"/>
      <c r="W1779" s="103"/>
      <c r="GA1779" s="68"/>
    </row>
    <row r="1780" spans="2:183" s="67" customFormat="1" ht="50.15" customHeight="1" x14ac:dyDescent="0.35">
      <c r="B1780" s="95" t="s">
        <v>2495</v>
      </c>
      <c r="C1780" s="14" t="s">
        <v>50</v>
      </c>
      <c r="D1780" s="97"/>
      <c r="E1780" s="14" t="s">
        <v>2396</v>
      </c>
      <c r="F1780" s="12" t="s">
        <v>2962</v>
      </c>
      <c r="G1780" s="73">
        <v>59137.77</v>
      </c>
      <c r="H1780" s="37">
        <f>J1780+K1780+L1780+M1780+N1780</f>
        <v>59137.770000000004</v>
      </c>
      <c r="I1780" s="93">
        <f t="shared" si="28"/>
        <v>0.71589022939600733</v>
      </c>
      <c r="J1780" s="80">
        <v>37700.33</v>
      </c>
      <c r="K1780" s="42">
        <v>6653</v>
      </c>
      <c r="L1780" s="42">
        <v>0</v>
      </c>
      <c r="M1780" s="84">
        <v>0</v>
      </c>
      <c r="N1780" s="42">
        <v>14784.44</v>
      </c>
      <c r="O1780" s="704" t="s">
        <v>27</v>
      </c>
      <c r="P1780" s="103"/>
      <c r="Q1780" s="103"/>
      <c r="R1780" s="103"/>
      <c r="S1780" s="103"/>
      <c r="T1780" s="103"/>
      <c r="U1780" s="103"/>
      <c r="V1780" s="103"/>
      <c r="W1780" s="103"/>
      <c r="GA1780" s="68"/>
    </row>
    <row r="1781" spans="2:183" s="67" customFormat="1" ht="50.15" customHeight="1" x14ac:dyDescent="0.35">
      <c r="B1781" s="95" t="s">
        <v>2495</v>
      </c>
      <c r="C1781" s="14" t="s">
        <v>50</v>
      </c>
      <c r="D1781" s="97"/>
      <c r="E1781" s="14" t="s">
        <v>2972</v>
      </c>
      <c r="F1781" s="12" t="s">
        <v>876</v>
      </c>
      <c r="G1781" s="73">
        <v>7200</v>
      </c>
      <c r="H1781" s="37">
        <f>J1781+K1781+L1781+M1781+N1781</f>
        <v>7200</v>
      </c>
      <c r="I1781" s="93">
        <f t="shared" si="28"/>
        <v>0.75000004227416761</v>
      </c>
      <c r="J1781" s="80">
        <v>4029</v>
      </c>
      <c r="K1781" s="42">
        <v>711</v>
      </c>
      <c r="L1781" s="42">
        <v>0</v>
      </c>
      <c r="M1781" s="84">
        <v>0</v>
      </c>
      <c r="N1781" s="42">
        <v>2460</v>
      </c>
      <c r="O1781" s="704" t="s">
        <v>27</v>
      </c>
      <c r="P1781" s="103"/>
      <c r="Q1781" s="103"/>
      <c r="R1781" s="103"/>
      <c r="S1781" s="103"/>
      <c r="T1781" s="103"/>
      <c r="U1781" s="103"/>
      <c r="V1781" s="103"/>
      <c r="W1781" s="103"/>
      <c r="GA1781" s="68"/>
    </row>
    <row r="1782" spans="2:183" s="67" customFormat="1" ht="50.15" customHeight="1" x14ac:dyDescent="0.35">
      <c r="B1782" s="95" t="s">
        <v>2495</v>
      </c>
      <c r="C1782" s="14" t="s">
        <v>50</v>
      </c>
      <c r="D1782" s="97"/>
      <c r="E1782" s="14" t="s">
        <v>2973</v>
      </c>
      <c r="F1782" s="12" t="s">
        <v>2963</v>
      </c>
      <c r="G1782" s="73">
        <v>12000</v>
      </c>
      <c r="H1782" s="37">
        <f>J1782+K1782+L1782+M1782+N1782</f>
        <v>12000</v>
      </c>
      <c r="I1782" s="93">
        <f t="shared" ref="I1782:I1838" si="29">(J1781+K1781+L1781+M1781)/H1781</f>
        <v>0.65833333333333333</v>
      </c>
      <c r="J1782" s="80">
        <v>10200</v>
      </c>
      <c r="K1782" s="42">
        <v>1800</v>
      </c>
      <c r="L1782" s="42">
        <v>0</v>
      </c>
      <c r="M1782" s="84">
        <v>0</v>
      </c>
      <c r="N1782" s="42">
        <v>0</v>
      </c>
      <c r="O1782" s="704" t="s">
        <v>27</v>
      </c>
      <c r="P1782" s="103"/>
      <c r="Q1782" s="103"/>
      <c r="R1782" s="103"/>
      <c r="S1782" s="103"/>
      <c r="T1782" s="103"/>
      <c r="U1782" s="103"/>
      <c r="V1782" s="103"/>
      <c r="W1782" s="103"/>
      <c r="GA1782" s="68"/>
    </row>
    <row r="1783" spans="2:183" s="67" customFormat="1" ht="50.15" customHeight="1" x14ac:dyDescent="0.35">
      <c r="B1783" s="95" t="s">
        <v>2495</v>
      </c>
      <c r="C1783" s="14" t="s">
        <v>50</v>
      </c>
      <c r="D1783" s="97"/>
      <c r="E1783" s="14" t="s">
        <v>2974</v>
      </c>
      <c r="F1783" s="12" t="s">
        <v>2964</v>
      </c>
      <c r="G1783" s="73">
        <v>42779</v>
      </c>
      <c r="H1783" s="37">
        <f>J1783+K1783+L1783+M1783+N1783</f>
        <v>42449</v>
      </c>
      <c r="I1783" s="93">
        <f t="shared" si="29"/>
        <v>1</v>
      </c>
      <c r="J1783" s="80">
        <v>23453.07</v>
      </c>
      <c r="K1783" s="42">
        <v>4138.78</v>
      </c>
      <c r="L1783" s="42">
        <v>0</v>
      </c>
      <c r="M1783" s="84">
        <v>0</v>
      </c>
      <c r="N1783" s="42">
        <v>14857.15</v>
      </c>
      <c r="O1783" s="704" t="s">
        <v>27</v>
      </c>
      <c r="P1783" s="103"/>
      <c r="Q1783" s="103"/>
      <c r="R1783" s="103"/>
      <c r="S1783" s="103"/>
      <c r="T1783" s="103"/>
      <c r="U1783" s="103"/>
      <c r="V1783" s="103"/>
      <c r="W1783" s="103"/>
      <c r="GA1783" s="68"/>
    </row>
    <row r="1784" spans="2:183" s="67" customFormat="1" ht="50.15" customHeight="1" x14ac:dyDescent="0.35">
      <c r="B1784" s="95" t="s">
        <v>2495</v>
      </c>
      <c r="C1784" s="14" t="s">
        <v>50</v>
      </c>
      <c r="D1784" s="97"/>
      <c r="E1784" s="14" t="s">
        <v>2975</v>
      </c>
      <c r="F1784" s="12" t="s">
        <v>1076</v>
      </c>
      <c r="G1784" s="73">
        <v>65507.43</v>
      </c>
      <c r="H1784" s="37">
        <f>J1784+K1784+L1784+M1784+N1784</f>
        <v>65507.430000000008</v>
      </c>
      <c r="I1784" s="93">
        <f t="shared" si="29"/>
        <v>0.64999999999999991</v>
      </c>
      <c r="J1784" s="80">
        <v>41760.980000000003</v>
      </c>
      <c r="K1784" s="42">
        <v>7369.59</v>
      </c>
      <c r="L1784" s="42">
        <v>0</v>
      </c>
      <c r="M1784" s="84">
        <v>0</v>
      </c>
      <c r="N1784" s="42">
        <v>16376.86</v>
      </c>
      <c r="O1784" s="704" t="s">
        <v>27</v>
      </c>
      <c r="P1784" s="103"/>
      <c r="Q1784" s="103"/>
      <c r="R1784" s="103"/>
      <c r="S1784" s="103"/>
      <c r="T1784" s="103"/>
      <c r="U1784" s="103"/>
      <c r="V1784" s="103"/>
      <c r="W1784" s="103"/>
      <c r="GA1784" s="68"/>
    </row>
    <row r="1785" spans="2:183" s="67" customFormat="1" ht="66.75" customHeight="1" x14ac:dyDescent="0.35">
      <c r="B1785" s="95" t="s">
        <v>2495</v>
      </c>
      <c r="C1785" s="14" t="s">
        <v>2180</v>
      </c>
      <c r="D1785" s="97"/>
      <c r="E1785" s="14" t="s">
        <v>2976</v>
      </c>
      <c r="F1785" s="12" t="s">
        <v>2598</v>
      </c>
      <c r="G1785" s="73">
        <v>63250</v>
      </c>
      <c r="H1785" s="37">
        <f>J1785+K1785+L1785+M1785+N1785</f>
        <v>48605.9</v>
      </c>
      <c r="I1785" s="93">
        <f t="shared" si="29"/>
        <v>0.74999996183639017</v>
      </c>
      <c r="J1785" s="80">
        <v>41314.980000000003</v>
      </c>
      <c r="K1785" s="42">
        <v>7290.88</v>
      </c>
      <c r="L1785" s="42">
        <v>0</v>
      </c>
      <c r="M1785" s="84">
        <v>0</v>
      </c>
      <c r="N1785" s="42">
        <v>0.04</v>
      </c>
      <c r="O1785" s="704" t="s">
        <v>27</v>
      </c>
      <c r="P1785" s="103"/>
      <c r="Q1785" s="103"/>
      <c r="R1785" s="103"/>
      <c r="S1785" s="103"/>
      <c r="T1785" s="103"/>
      <c r="U1785" s="103"/>
      <c r="V1785" s="103"/>
      <c r="W1785" s="103"/>
      <c r="GA1785" s="68"/>
    </row>
    <row r="1786" spans="2:183" s="67" customFormat="1" ht="50.15" customHeight="1" x14ac:dyDescent="0.35">
      <c r="B1786" s="95" t="s">
        <v>2495</v>
      </c>
      <c r="C1786" s="14" t="s">
        <v>1414</v>
      </c>
      <c r="D1786" s="97"/>
      <c r="E1786" s="14" t="s">
        <v>2977</v>
      </c>
      <c r="F1786" s="12" t="s">
        <v>524</v>
      </c>
      <c r="G1786" s="73">
        <v>267418</v>
      </c>
      <c r="H1786" s="37">
        <f>J1786+K1786+L1786+M1786+N1786</f>
        <v>267398</v>
      </c>
      <c r="I1786" s="93">
        <f t="shared" si="29"/>
        <v>0.99999917705463737</v>
      </c>
      <c r="J1786" s="80">
        <v>181830.64</v>
      </c>
      <c r="K1786" s="42">
        <v>32087.759999999998</v>
      </c>
      <c r="L1786" s="42">
        <v>0</v>
      </c>
      <c r="M1786" s="84">
        <v>0</v>
      </c>
      <c r="N1786" s="42">
        <v>53479.6</v>
      </c>
      <c r="O1786" s="704" t="s">
        <v>27</v>
      </c>
      <c r="P1786" s="103"/>
      <c r="Q1786" s="103"/>
      <c r="R1786" s="103"/>
      <c r="S1786" s="103"/>
      <c r="T1786" s="103"/>
      <c r="U1786" s="103"/>
      <c r="V1786" s="103"/>
      <c r="W1786" s="103"/>
      <c r="GA1786" s="68"/>
    </row>
    <row r="1787" spans="2:183" s="67" customFormat="1" ht="50.15" customHeight="1" x14ac:dyDescent="0.35">
      <c r="B1787" s="95" t="s">
        <v>2495</v>
      </c>
      <c r="C1787" s="14" t="s">
        <v>1449</v>
      </c>
      <c r="D1787" s="97"/>
      <c r="E1787" s="14" t="s">
        <v>1449</v>
      </c>
      <c r="F1787" s="12" t="s">
        <v>2965</v>
      </c>
      <c r="G1787" s="73">
        <v>22500</v>
      </c>
      <c r="H1787" s="37">
        <f>J1787+K1787+L1787+M1787+N1787</f>
        <v>22500</v>
      </c>
      <c r="I1787" s="93">
        <f t="shared" si="29"/>
        <v>0.8</v>
      </c>
      <c r="J1787" s="80">
        <v>19125</v>
      </c>
      <c r="K1787" s="42">
        <v>3375</v>
      </c>
      <c r="L1787" s="42">
        <v>0</v>
      </c>
      <c r="M1787" s="84">
        <v>0</v>
      </c>
      <c r="N1787" s="42">
        <v>0</v>
      </c>
      <c r="O1787" s="704" t="s">
        <v>27</v>
      </c>
      <c r="P1787" s="103"/>
      <c r="Q1787" s="103"/>
      <c r="R1787" s="103"/>
      <c r="S1787" s="103"/>
      <c r="T1787" s="103"/>
      <c r="U1787" s="103"/>
      <c r="V1787" s="103"/>
      <c r="W1787" s="103"/>
      <c r="GA1787" s="68"/>
    </row>
    <row r="1788" spans="2:183" s="67" customFormat="1" ht="50.15" customHeight="1" x14ac:dyDescent="0.35">
      <c r="B1788" s="95" t="s">
        <v>2495</v>
      </c>
      <c r="C1788" s="14" t="s">
        <v>1500</v>
      </c>
      <c r="D1788" s="97"/>
      <c r="E1788" s="14" t="s">
        <v>2978</v>
      </c>
      <c r="F1788" s="12" t="s">
        <v>2966</v>
      </c>
      <c r="G1788" s="73">
        <v>12000</v>
      </c>
      <c r="H1788" s="37">
        <f>J1788+K1788+L1788+M1788+N1788</f>
        <v>12000</v>
      </c>
      <c r="I1788" s="93">
        <f t="shared" si="29"/>
        <v>1</v>
      </c>
      <c r="J1788" s="80">
        <v>10200</v>
      </c>
      <c r="K1788" s="42">
        <v>1800</v>
      </c>
      <c r="L1788" s="42">
        <v>0</v>
      </c>
      <c r="M1788" s="84">
        <v>0</v>
      </c>
      <c r="N1788" s="42">
        <v>0</v>
      </c>
      <c r="O1788" s="704" t="s">
        <v>27</v>
      </c>
      <c r="P1788" s="103"/>
      <c r="Q1788" s="103"/>
      <c r="R1788" s="103"/>
      <c r="S1788" s="103"/>
      <c r="T1788" s="103"/>
      <c r="U1788" s="103"/>
      <c r="V1788" s="103"/>
      <c r="W1788" s="103"/>
      <c r="GA1788" s="68"/>
    </row>
    <row r="1789" spans="2:183" s="67" customFormat="1" ht="72.650000000000006" customHeight="1" x14ac:dyDescent="0.35">
      <c r="B1789" s="95" t="s">
        <v>2495</v>
      </c>
      <c r="C1789" s="106" t="s">
        <v>77</v>
      </c>
      <c r="E1789" s="107" t="s">
        <v>2980</v>
      </c>
      <c r="F1789" s="106" t="s">
        <v>2981</v>
      </c>
      <c r="G1789" s="105">
        <v>46067.08</v>
      </c>
      <c r="H1789" s="37">
        <f>J1789+K1789+L1789+M1789+N1789</f>
        <v>25799.48</v>
      </c>
      <c r="I1789" s="93">
        <f t="shared" si="29"/>
        <v>1</v>
      </c>
      <c r="J1789" s="102">
        <v>21929.54</v>
      </c>
      <c r="K1789" s="102">
        <v>3869.92</v>
      </c>
      <c r="L1789" s="102">
        <v>0</v>
      </c>
      <c r="M1789" s="108">
        <v>0</v>
      </c>
      <c r="N1789" s="109">
        <v>0.02</v>
      </c>
      <c r="O1789" s="704" t="s">
        <v>27</v>
      </c>
      <c r="P1789" s="98"/>
      <c r="Q1789" s="98"/>
      <c r="R1789" s="98"/>
      <c r="S1789" s="98"/>
      <c r="T1789" s="98"/>
      <c r="U1789" s="98"/>
      <c r="V1789" s="98"/>
      <c r="W1789" s="98"/>
      <c r="GA1789" s="68"/>
    </row>
    <row r="1790" spans="2:183" s="67" customFormat="1" ht="72.650000000000006" customHeight="1" x14ac:dyDescent="0.35">
      <c r="B1790" s="95" t="s">
        <v>2495</v>
      </c>
      <c r="C1790" s="107" t="s">
        <v>312</v>
      </c>
      <c r="E1790" s="107" t="s">
        <v>2982</v>
      </c>
      <c r="F1790" s="106" t="s">
        <v>213</v>
      </c>
      <c r="G1790" s="101">
        <v>1533.9</v>
      </c>
      <c r="H1790" s="37">
        <f>J1790+K1790+L1790+M1790+N1790</f>
        <v>1492</v>
      </c>
      <c r="I1790" s="93">
        <f t="shared" si="29"/>
        <v>0.99999922479057712</v>
      </c>
      <c r="J1790" s="101">
        <v>1268.2</v>
      </c>
      <c r="K1790" s="101">
        <v>223.8</v>
      </c>
      <c r="L1790" s="102">
        <v>0</v>
      </c>
      <c r="M1790" s="108">
        <v>0</v>
      </c>
      <c r="N1790" s="102">
        <v>0</v>
      </c>
      <c r="O1790" s="704" t="s">
        <v>27</v>
      </c>
      <c r="P1790" s="98"/>
      <c r="Q1790" s="98"/>
      <c r="R1790" s="98"/>
      <c r="S1790" s="98"/>
      <c r="T1790" s="98"/>
      <c r="U1790" s="98"/>
      <c r="V1790" s="98"/>
      <c r="W1790" s="98"/>
      <c r="GA1790" s="68"/>
    </row>
    <row r="1791" spans="2:183" s="67" customFormat="1" ht="72.650000000000006" customHeight="1" x14ac:dyDescent="0.35">
      <c r="B1791" s="95" t="s">
        <v>2495</v>
      </c>
      <c r="C1791" s="99" t="s">
        <v>340</v>
      </c>
      <c r="D1791" s="97"/>
      <c r="E1791" s="99" t="s">
        <v>2983</v>
      </c>
      <c r="F1791" s="100" t="s">
        <v>2984</v>
      </c>
      <c r="G1791" s="101">
        <v>442064.04</v>
      </c>
      <c r="H1791" s="37">
        <f>J1791+K1791+L1791+M1791+N1791</f>
        <v>398685.23</v>
      </c>
      <c r="I1791" s="93">
        <f t="shared" si="29"/>
        <v>1</v>
      </c>
      <c r="J1791" s="110">
        <v>237217.66</v>
      </c>
      <c r="K1791" s="102">
        <v>41861.94</v>
      </c>
      <c r="L1791" s="102">
        <v>0</v>
      </c>
      <c r="M1791" s="108">
        <v>0</v>
      </c>
      <c r="N1791" s="109">
        <v>119605.63</v>
      </c>
      <c r="O1791" s="704" t="s">
        <v>27</v>
      </c>
      <c r="P1791" s="98"/>
      <c r="Q1791" s="98"/>
      <c r="R1791" s="98"/>
      <c r="S1791" s="98"/>
      <c r="T1791" s="98"/>
      <c r="U1791" s="98"/>
      <c r="V1791" s="98"/>
      <c r="W1791" s="98"/>
      <c r="GA1791" s="68"/>
    </row>
    <row r="1792" spans="2:183" s="67" customFormat="1" ht="72.650000000000006" customHeight="1" x14ac:dyDescent="0.35">
      <c r="B1792" s="95" t="s">
        <v>2495</v>
      </c>
      <c r="C1792" s="99" t="s">
        <v>50</v>
      </c>
      <c r="D1792" s="97"/>
      <c r="E1792" s="99" t="s">
        <v>2985</v>
      </c>
      <c r="F1792" s="100" t="s">
        <v>524</v>
      </c>
      <c r="G1792" s="101">
        <v>98739.98</v>
      </c>
      <c r="H1792" s="37">
        <f>J1792+K1792+L1792+M1792+N1792</f>
        <v>80811.81</v>
      </c>
      <c r="I1792" s="93">
        <f t="shared" si="29"/>
        <v>0.69999984699709084</v>
      </c>
      <c r="J1792" s="110">
        <v>60608.86</v>
      </c>
      <c r="K1792" s="102">
        <v>0</v>
      </c>
      <c r="L1792" s="102">
        <v>0</v>
      </c>
      <c r="M1792" s="108">
        <v>0</v>
      </c>
      <c r="N1792" s="109">
        <v>20202.95</v>
      </c>
      <c r="O1792" s="704" t="s">
        <v>27</v>
      </c>
      <c r="P1792" s="98"/>
      <c r="Q1792" s="98"/>
      <c r="R1792" s="98"/>
      <c r="S1792" s="98"/>
      <c r="T1792" s="98"/>
      <c r="U1792" s="98"/>
      <c r="V1792" s="98"/>
      <c r="W1792" s="98"/>
      <c r="GA1792" s="68"/>
    </row>
    <row r="1793" spans="2:183" s="67" customFormat="1" ht="72.650000000000006" customHeight="1" x14ac:dyDescent="0.35">
      <c r="B1793" s="95" t="s">
        <v>2495</v>
      </c>
      <c r="C1793" s="99" t="s">
        <v>50</v>
      </c>
      <c r="D1793" s="97"/>
      <c r="E1793" s="99" t="s">
        <v>2986</v>
      </c>
      <c r="F1793" s="100" t="s">
        <v>524</v>
      </c>
      <c r="G1793" s="101">
        <v>116226</v>
      </c>
      <c r="H1793" s="37">
        <f>J1793+K1793+L1793+M1793+N1793</f>
        <v>116226</v>
      </c>
      <c r="I1793" s="93">
        <f t="shared" si="29"/>
        <v>0.75000003093607237</v>
      </c>
      <c r="J1793" s="110">
        <v>74094.070000000007</v>
      </c>
      <c r="K1793" s="102">
        <v>13075.43</v>
      </c>
      <c r="L1793" s="102">
        <v>0</v>
      </c>
      <c r="M1793" s="108">
        <v>0</v>
      </c>
      <c r="N1793" s="109">
        <v>29056.5</v>
      </c>
      <c r="O1793" s="704" t="s">
        <v>27</v>
      </c>
      <c r="P1793" s="98"/>
      <c r="Q1793" s="98"/>
      <c r="R1793" s="98"/>
      <c r="S1793" s="98"/>
      <c r="T1793" s="98"/>
      <c r="U1793" s="98"/>
      <c r="V1793" s="98"/>
      <c r="W1793" s="98"/>
      <c r="GA1793" s="68"/>
    </row>
    <row r="1794" spans="2:183" s="67" customFormat="1" ht="72.650000000000006" customHeight="1" x14ac:dyDescent="0.35">
      <c r="B1794" s="95" t="s">
        <v>2495</v>
      </c>
      <c r="C1794" s="99" t="s">
        <v>50</v>
      </c>
      <c r="D1794" s="97"/>
      <c r="E1794" s="99" t="s">
        <v>2987</v>
      </c>
      <c r="F1794" s="100" t="s">
        <v>2988</v>
      </c>
      <c r="G1794" s="101">
        <v>32281.25</v>
      </c>
      <c r="H1794" s="37">
        <f>J1794+K1794+L1794+M1794+N1794</f>
        <v>28435.25</v>
      </c>
      <c r="I1794" s="93">
        <f t="shared" si="29"/>
        <v>0.75</v>
      </c>
      <c r="J1794" s="110">
        <v>17678.669999999998</v>
      </c>
      <c r="K1794" s="102">
        <v>3119.77</v>
      </c>
      <c r="L1794" s="102">
        <v>0</v>
      </c>
      <c r="M1794" s="108">
        <v>0</v>
      </c>
      <c r="N1794" s="109">
        <v>7636.81</v>
      </c>
      <c r="O1794" s="704" t="s">
        <v>27</v>
      </c>
      <c r="P1794" s="98"/>
      <c r="Q1794" s="98"/>
      <c r="R1794" s="98"/>
      <c r="S1794" s="98"/>
      <c r="T1794" s="98"/>
      <c r="U1794" s="98"/>
      <c r="V1794" s="98"/>
      <c r="W1794" s="98"/>
      <c r="GA1794" s="68"/>
    </row>
    <row r="1795" spans="2:183" s="67" customFormat="1" ht="72.650000000000006" customHeight="1" x14ac:dyDescent="0.35">
      <c r="B1795" s="95" t="s">
        <v>2495</v>
      </c>
      <c r="C1795" s="99" t="s">
        <v>50</v>
      </c>
      <c r="D1795" s="97"/>
      <c r="E1795" s="99" t="s">
        <v>2989</v>
      </c>
      <c r="F1795" s="100" t="s">
        <v>964</v>
      </c>
      <c r="G1795" s="101">
        <v>76450</v>
      </c>
      <c r="H1795" s="37">
        <f>J1795+K1795+L1795+M1795+N1795</f>
        <v>73038.850000000006</v>
      </c>
      <c r="I1795" s="93">
        <f t="shared" si="29"/>
        <v>0.73143158579579914</v>
      </c>
      <c r="J1795" s="110">
        <v>46562.26</v>
      </c>
      <c r="K1795" s="102">
        <v>8216.8799999999992</v>
      </c>
      <c r="L1795" s="102">
        <v>0</v>
      </c>
      <c r="M1795" s="108">
        <v>0</v>
      </c>
      <c r="N1795" s="109">
        <v>18259.71</v>
      </c>
      <c r="O1795" s="704" t="s">
        <v>27</v>
      </c>
      <c r="P1795" s="98"/>
      <c r="Q1795" s="98"/>
      <c r="R1795" s="98"/>
      <c r="S1795" s="98"/>
      <c r="T1795" s="98"/>
      <c r="U1795" s="98"/>
      <c r="V1795" s="98"/>
      <c r="W1795" s="98"/>
      <c r="GA1795" s="68"/>
    </row>
    <row r="1796" spans="2:183" s="67" customFormat="1" ht="72.650000000000006" customHeight="1" x14ac:dyDescent="0.35">
      <c r="B1796" s="95" t="s">
        <v>2495</v>
      </c>
      <c r="C1796" s="99" t="s">
        <v>50</v>
      </c>
      <c r="D1796" s="97"/>
      <c r="E1796" s="99" t="s">
        <v>2990</v>
      </c>
      <c r="F1796" s="100" t="s">
        <v>2121</v>
      </c>
      <c r="G1796" s="101">
        <v>40202.300000000003</v>
      </c>
      <c r="H1796" s="37">
        <f>J1796+K1796+L1796+M1796+N1796</f>
        <v>38402.300000000003</v>
      </c>
      <c r="I1796" s="93">
        <f t="shared" si="29"/>
        <v>0.75000003422835926</v>
      </c>
      <c r="J1796" s="110">
        <v>20396.72</v>
      </c>
      <c r="K1796" s="102">
        <v>3599.43</v>
      </c>
      <c r="L1796" s="102">
        <v>0</v>
      </c>
      <c r="M1796" s="108">
        <v>0</v>
      </c>
      <c r="N1796" s="109">
        <v>14406.15</v>
      </c>
      <c r="O1796" s="704" t="s">
        <v>27</v>
      </c>
      <c r="P1796" s="98"/>
      <c r="Q1796" s="98"/>
      <c r="R1796" s="98"/>
      <c r="S1796" s="98"/>
      <c r="T1796" s="98"/>
      <c r="U1796" s="98"/>
      <c r="V1796" s="98"/>
      <c r="W1796" s="98"/>
      <c r="GA1796" s="68"/>
    </row>
    <row r="1797" spans="2:183" s="67" customFormat="1" ht="72.650000000000006" customHeight="1" x14ac:dyDescent="0.35">
      <c r="B1797" s="95" t="s">
        <v>2495</v>
      </c>
      <c r="C1797" s="99" t="s">
        <v>50</v>
      </c>
      <c r="D1797" s="97"/>
      <c r="E1797" s="107" t="s">
        <v>2991</v>
      </c>
      <c r="F1797" s="106" t="s">
        <v>2992</v>
      </c>
      <c r="G1797" s="101">
        <v>322631.71000000002</v>
      </c>
      <c r="H1797" s="37">
        <f>J1797+K1797+L1797+M1797+N1797</f>
        <v>309154.21000000002</v>
      </c>
      <c r="I1797" s="93">
        <f t="shared" si="29"/>
        <v>0.62486231293438155</v>
      </c>
      <c r="J1797" s="101">
        <v>197085.81</v>
      </c>
      <c r="K1797" s="101">
        <v>34779.85</v>
      </c>
      <c r="L1797" s="102">
        <v>0</v>
      </c>
      <c r="M1797" s="108">
        <v>0</v>
      </c>
      <c r="N1797" s="109">
        <v>77288.55</v>
      </c>
      <c r="O1797" s="704" t="s">
        <v>27</v>
      </c>
      <c r="P1797" s="98"/>
      <c r="Q1797" s="98"/>
      <c r="R1797" s="98"/>
      <c r="S1797" s="98"/>
      <c r="T1797" s="98"/>
      <c r="U1797" s="98"/>
      <c r="V1797" s="98"/>
      <c r="W1797" s="98"/>
      <c r="GA1797" s="68"/>
    </row>
    <row r="1798" spans="2:183" s="67" customFormat="1" ht="72.650000000000006" customHeight="1" x14ac:dyDescent="0.35">
      <c r="B1798" s="95" t="s">
        <v>2495</v>
      </c>
      <c r="C1798" s="99" t="s">
        <v>50</v>
      </c>
      <c r="D1798" s="97"/>
      <c r="E1798" s="107" t="s">
        <v>2993</v>
      </c>
      <c r="F1798" s="106" t="s">
        <v>2994</v>
      </c>
      <c r="G1798" s="101">
        <v>165036.15</v>
      </c>
      <c r="H1798" s="37">
        <f>J1798+K1798+L1798+M1798+N1798</f>
        <v>162216.15000000002</v>
      </c>
      <c r="I1798" s="93">
        <f t="shared" si="29"/>
        <v>0.75000000808657918</v>
      </c>
      <c r="J1798" s="101">
        <v>101621.38</v>
      </c>
      <c r="K1798" s="101">
        <v>17933.189999999999</v>
      </c>
      <c r="L1798" s="102">
        <v>0</v>
      </c>
      <c r="M1798" s="108">
        <v>0</v>
      </c>
      <c r="N1798" s="109">
        <v>42661.58</v>
      </c>
      <c r="O1798" s="704" t="s">
        <v>27</v>
      </c>
      <c r="P1798" s="98"/>
      <c r="Q1798" s="98"/>
      <c r="R1798" s="98"/>
      <c r="S1798" s="98"/>
      <c r="T1798" s="98"/>
      <c r="U1798" s="98"/>
      <c r="V1798" s="98"/>
      <c r="W1798" s="98"/>
      <c r="GA1798" s="68"/>
    </row>
    <row r="1799" spans="2:183" s="67" customFormat="1" ht="72.650000000000006" customHeight="1" x14ac:dyDescent="0.35">
      <c r="B1799" s="95" t="s">
        <v>2495</v>
      </c>
      <c r="C1799" s="99" t="s">
        <v>50</v>
      </c>
      <c r="D1799" s="97"/>
      <c r="E1799" s="107" t="s">
        <v>2995</v>
      </c>
      <c r="F1799" s="106" t="s">
        <v>479</v>
      </c>
      <c r="G1799" s="101">
        <v>630561.88</v>
      </c>
      <c r="H1799" s="37">
        <f>J1799+K1799+L1799+M1799+N1799</f>
        <v>618313.67000000004</v>
      </c>
      <c r="I1799" s="93">
        <f t="shared" si="29"/>
        <v>0.73700781334041021</v>
      </c>
      <c r="J1799" s="101">
        <v>394174.96</v>
      </c>
      <c r="K1799" s="101">
        <v>69560.289999999994</v>
      </c>
      <c r="L1799" s="102">
        <v>0</v>
      </c>
      <c r="M1799" s="108">
        <v>0</v>
      </c>
      <c r="N1799" s="109">
        <v>154578.42000000001</v>
      </c>
      <c r="O1799" s="704" t="s">
        <v>27</v>
      </c>
      <c r="P1799" s="98"/>
      <c r="Q1799" s="98"/>
      <c r="R1799" s="98"/>
      <c r="S1799" s="98"/>
      <c r="T1799" s="98"/>
      <c r="U1799" s="98"/>
      <c r="V1799" s="98"/>
      <c r="W1799" s="98"/>
      <c r="GA1799" s="68"/>
    </row>
    <row r="1800" spans="2:183" s="67" customFormat="1" ht="72.650000000000006" customHeight="1" x14ac:dyDescent="0.35">
      <c r="B1800" s="95" t="s">
        <v>2495</v>
      </c>
      <c r="C1800" s="99" t="s">
        <v>50</v>
      </c>
      <c r="D1800" s="97"/>
      <c r="E1800" s="107" t="s">
        <v>2996</v>
      </c>
      <c r="F1800" s="106" t="s">
        <v>464</v>
      </c>
      <c r="G1800" s="101">
        <v>331460</v>
      </c>
      <c r="H1800" s="37">
        <f>J1800+K1800+L1800+M1800+N1800</f>
        <v>244746.9</v>
      </c>
      <c r="I1800" s="93">
        <f t="shared" si="29"/>
        <v>0.74999999595674471</v>
      </c>
      <c r="J1800" s="101">
        <v>154003.74</v>
      </c>
      <c r="K1800" s="101">
        <v>27177.14</v>
      </c>
      <c r="L1800" s="102">
        <v>0</v>
      </c>
      <c r="M1800" s="108">
        <v>0</v>
      </c>
      <c r="N1800" s="109">
        <v>63566.02</v>
      </c>
      <c r="O1800" s="704" t="s">
        <v>27</v>
      </c>
      <c r="P1800" s="98"/>
      <c r="Q1800" s="98"/>
      <c r="R1800" s="98"/>
      <c r="S1800" s="98"/>
      <c r="T1800" s="98"/>
      <c r="U1800" s="98"/>
      <c r="V1800" s="98"/>
      <c r="W1800" s="98"/>
      <c r="GA1800" s="68"/>
    </row>
    <row r="1801" spans="2:183" s="67" customFormat="1" ht="72.650000000000006" customHeight="1" x14ac:dyDescent="0.35">
      <c r="B1801" s="95" t="s">
        <v>2495</v>
      </c>
      <c r="C1801" s="99" t="s">
        <v>50</v>
      </c>
      <c r="D1801" s="97"/>
      <c r="E1801" s="107" t="s">
        <v>2997</v>
      </c>
      <c r="F1801" s="106" t="s">
        <v>572</v>
      </c>
      <c r="G1801" s="101">
        <v>558080.75</v>
      </c>
      <c r="H1801" s="37">
        <f>J1801+K1801+L1801+M1801+N1801</f>
        <v>555180.38</v>
      </c>
      <c r="I1801" s="93">
        <f t="shared" si="29"/>
        <v>0.74027854898264289</v>
      </c>
      <c r="J1801" s="101">
        <v>353927.49</v>
      </c>
      <c r="K1801" s="101">
        <v>62457.8</v>
      </c>
      <c r="L1801" s="102">
        <v>0</v>
      </c>
      <c r="M1801" s="108">
        <v>0</v>
      </c>
      <c r="N1801" s="109">
        <v>138795.09</v>
      </c>
      <c r="O1801" s="704" t="s">
        <v>27</v>
      </c>
      <c r="P1801" s="98"/>
      <c r="Q1801" s="98"/>
      <c r="R1801" s="98"/>
      <c r="S1801" s="98"/>
      <c r="T1801" s="98"/>
      <c r="U1801" s="98"/>
      <c r="V1801" s="98"/>
      <c r="W1801" s="98"/>
      <c r="GA1801" s="68"/>
    </row>
    <row r="1802" spans="2:183" s="67" customFormat="1" ht="72.650000000000006" customHeight="1" x14ac:dyDescent="0.35">
      <c r="B1802" s="95" t="s">
        <v>2495</v>
      </c>
      <c r="C1802" s="111" t="s">
        <v>50</v>
      </c>
      <c r="D1802" s="97"/>
      <c r="E1802" s="107" t="s">
        <v>2998</v>
      </c>
      <c r="F1802" s="106" t="s">
        <v>1056</v>
      </c>
      <c r="G1802" s="101">
        <v>30191.7</v>
      </c>
      <c r="H1802" s="37">
        <f>J1802+K1802+L1802+M1802+N1802</f>
        <v>30191.699999999997</v>
      </c>
      <c r="I1802" s="93">
        <f t="shared" si="29"/>
        <v>0.75000000900608188</v>
      </c>
      <c r="J1802" s="101">
        <v>12831.47</v>
      </c>
      <c r="K1802" s="101">
        <v>2264.38</v>
      </c>
      <c r="L1802" s="102">
        <v>0</v>
      </c>
      <c r="M1802" s="108">
        <v>0</v>
      </c>
      <c r="N1802" s="112">
        <v>15095.85</v>
      </c>
      <c r="O1802" s="704" t="s">
        <v>27</v>
      </c>
      <c r="P1802" s="98"/>
      <c r="Q1802" s="98"/>
      <c r="R1802" s="98"/>
      <c r="S1802" s="98"/>
      <c r="T1802" s="98"/>
      <c r="U1802" s="98"/>
      <c r="V1802" s="98"/>
      <c r="W1802" s="98"/>
      <c r="GA1802" s="68"/>
    </row>
    <row r="1803" spans="2:183" s="67" customFormat="1" ht="72.650000000000006" customHeight="1" x14ac:dyDescent="0.35">
      <c r="B1803" s="95" t="s">
        <v>2495</v>
      </c>
      <c r="C1803" s="111" t="s">
        <v>50</v>
      </c>
      <c r="D1803" s="97"/>
      <c r="E1803" s="107" t="s">
        <v>2999</v>
      </c>
      <c r="F1803" s="106" t="s">
        <v>1160</v>
      </c>
      <c r="G1803" s="101">
        <v>155530.29999999999</v>
      </c>
      <c r="H1803" s="37">
        <f>J1803+K1803+L1803+M1803+N1803</f>
        <v>155530.29999999999</v>
      </c>
      <c r="I1803" s="93">
        <f t="shared" si="29"/>
        <v>0.5</v>
      </c>
      <c r="J1803" s="101">
        <v>96123.22</v>
      </c>
      <c r="K1803" s="101">
        <v>16962.93</v>
      </c>
      <c r="L1803" s="101">
        <v>0</v>
      </c>
      <c r="M1803" s="108">
        <v>0</v>
      </c>
      <c r="N1803" s="112">
        <v>42444.15</v>
      </c>
      <c r="O1803" s="704" t="s">
        <v>27</v>
      </c>
      <c r="P1803" s="98"/>
      <c r="Q1803" s="98"/>
      <c r="R1803" s="98"/>
      <c r="S1803" s="98"/>
      <c r="T1803" s="98"/>
      <c r="U1803" s="98"/>
      <c r="V1803" s="98"/>
      <c r="W1803" s="98"/>
      <c r="GA1803" s="68"/>
    </row>
    <row r="1804" spans="2:183" s="67" customFormat="1" ht="72.650000000000006" customHeight="1" x14ac:dyDescent="0.35">
      <c r="B1804" s="95" t="s">
        <v>2495</v>
      </c>
      <c r="C1804" s="111" t="s">
        <v>50</v>
      </c>
      <c r="D1804" s="97"/>
      <c r="E1804" s="107" t="s">
        <v>3000</v>
      </c>
      <c r="F1804" s="106" t="s">
        <v>526</v>
      </c>
      <c r="G1804" s="101">
        <v>314901.78999999998</v>
      </c>
      <c r="H1804" s="37">
        <f>J1804+K1804+L1804+M1804+N1804</f>
        <v>294410</v>
      </c>
      <c r="I1804" s="93">
        <f t="shared" si="29"/>
        <v>0.72710044280760733</v>
      </c>
      <c r="J1804" s="101">
        <v>187686.37</v>
      </c>
      <c r="K1804" s="101">
        <v>33121.129999999997</v>
      </c>
      <c r="L1804" s="101">
        <v>0</v>
      </c>
      <c r="M1804" s="108">
        <v>0</v>
      </c>
      <c r="N1804" s="112">
        <v>73602.5</v>
      </c>
      <c r="O1804" s="704" t="s">
        <v>27</v>
      </c>
      <c r="P1804" s="98"/>
      <c r="Q1804" s="98"/>
      <c r="R1804" s="98"/>
      <c r="S1804" s="98"/>
      <c r="T1804" s="98"/>
      <c r="U1804" s="98"/>
      <c r="V1804" s="98"/>
      <c r="W1804" s="98"/>
      <c r="GA1804" s="68"/>
    </row>
    <row r="1805" spans="2:183" s="67" customFormat="1" ht="72.650000000000006" customHeight="1" x14ac:dyDescent="0.35">
      <c r="B1805" s="95" t="s">
        <v>2495</v>
      </c>
      <c r="C1805" s="111" t="s">
        <v>50</v>
      </c>
      <c r="D1805" s="97"/>
      <c r="E1805" s="107" t="s">
        <v>3001</v>
      </c>
      <c r="F1805" s="106" t="s">
        <v>1157</v>
      </c>
      <c r="G1805" s="101">
        <v>160005.75</v>
      </c>
      <c r="H1805" s="37">
        <f>J1805+K1805+L1805+M1805+N1805</f>
        <v>160005.75</v>
      </c>
      <c r="I1805" s="93">
        <f t="shared" si="29"/>
        <v>0.75</v>
      </c>
      <c r="J1805" s="113">
        <v>97212.68</v>
      </c>
      <c r="K1805" s="101">
        <v>17155.189999999999</v>
      </c>
      <c r="L1805" s="101">
        <v>0</v>
      </c>
      <c r="M1805" s="108">
        <v>0</v>
      </c>
      <c r="N1805" s="112">
        <v>45637.88</v>
      </c>
      <c r="O1805" s="704" t="s">
        <v>27</v>
      </c>
      <c r="P1805" s="98"/>
      <c r="Q1805" s="98"/>
      <c r="R1805" s="98"/>
      <c r="S1805" s="98"/>
      <c r="T1805" s="98"/>
      <c r="U1805" s="98"/>
      <c r="V1805" s="98"/>
      <c r="W1805" s="98"/>
      <c r="GA1805" s="68"/>
    </row>
    <row r="1806" spans="2:183" s="67" customFormat="1" ht="72.650000000000006" customHeight="1" x14ac:dyDescent="0.35">
      <c r="B1806" s="95" t="s">
        <v>2495</v>
      </c>
      <c r="C1806" s="111" t="s">
        <v>50</v>
      </c>
      <c r="D1806" s="97"/>
      <c r="E1806" s="107" t="s">
        <v>3002</v>
      </c>
      <c r="F1806" s="106" t="s">
        <v>3003</v>
      </c>
      <c r="G1806" s="101">
        <v>159488.81</v>
      </c>
      <c r="H1806" s="37">
        <f>J1806+K1806+L1806+M1806+N1806</f>
        <v>154465.77000000002</v>
      </c>
      <c r="I1806" s="93">
        <f t="shared" si="29"/>
        <v>0.714773500327332</v>
      </c>
      <c r="J1806" s="101">
        <v>110277.78</v>
      </c>
      <c r="K1806" s="101">
        <v>19460.79</v>
      </c>
      <c r="L1806" s="102">
        <v>0</v>
      </c>
      <c r="M1806" s="108">
        <v>0</v>
      </c>
      <c r="N1806" s="112">
        <v>24727.200000000001</v>
      </c>
      <c r="O1806" s="704" t="s">
        <v>27</v>
      </c>
      <c r="P1806" s="98"/>
      <c r="Q1806" s="98"/>
      <c r="R1806" s="98"/>
      <c r="S1806" s="98"/>
      <c r="T1806" s="98"/>
      <c r="U1806" s="98"/>
      <c r="V1806" s="98"/>
      <c r="W1806" s="98"/>
      <c r="GA1806" s="68"/>
    </row>
    <row r="1807" spans="2:183" s="67" customFormat="1" ht="72.650000000000006" customHeight="1" x14ac:dyDescent="0.35">
      <c r="B1807" s="95" t="s">
        <v>2495</v>
      </c>
      <c r="C1807" s="111" t="s">
        <v>50</v>
      </c>
      <c r="D1807" s="97"/>
      <c r="E1807" s="107" t="s">
        <v>3004</v>
      </c>
      <c r="F1807" s="106" t="s">
        <v>3005</v>
      </c>
      <c r="G1807" s="101">
        <v>164582.96</v>
      </c>
      <c r="H1807" s="37">
        <f>J1807+K1807+L1807+M1807+N1807</f>
        <v>151440.54999999999</v>
      </c>
      <c r="I1807" s="93">
        <f t="shared" si="29"/>
        <v>0.83991793133197079</v>
      </c>
      <c r="J1807" s="101">
        <v>109415.79</v>
      </c>
      <c r="K1807" s="101">
        <v>19308.68</v>
      </c>
      <c r="L1807" s="102">
        <v>0</v>
      </c>
      <c r="M1807" s="108">
        <v>0</v>
      </c>
      <c r="N1807" s="112">
        <v>22716.080000000002</v>
      </c>
      <c r="O1807" s="704" t="s">
        <v>27</v>
      </c>
      <c r="P1807" s="98"/>
      <c r="Q1807" s="98"/>
      <c r="R1807" s="98"/>
      <c r="S1807" s="98"/>
      <c r="T1807" s="98"/>
      <c r="U1807" s="98"/>
      <c r="V1807" s="98"/>
      <c r="W1807" s="98"/>
      <c r="GA1807" s="68"/>
    </row>
    <row r="1808" spans="2:183" s="67" customFormat="1" ht="72.650000000000006" customHeight="1" x14ac:dyDescent="0.35">
      <c r="B1808" s="95" t="s">
        <v>2495</v>
      </c>
      <c r="C1808" s="111" t="s">
        <v>50</v>
      </c>
      <c r="D1808" s="97"/>
      <c r="E1808" s="107" t="s">
        <v>3006</v>
      </c>
      <c r="F1808" s="106" t="s">
        <v>3007</v>
      </c>
      <c r="G1808" s="101">
        <v>71990</v>
      </c>
      <c r="H1808" s="37">
        <f>J1808+K1808+L1808+M1808+N1808</f>
        <v>69550</v>
      </c>
      <c r="I1808" s="93">
        <f t="shared" si="29"/>
        <v>0.85000001650812818</v>
      </c>
      <c r="J1808" s="101">
        <v>42795.37</v>
      </c>
      <c r="K1808" s="101">
        <v>7552.13</v>
      </c>
      <c r="L1808" s="102">
        <v>0</v>
      </c>
      <c r="M1808" s="108">
        <v>0</v>
      </c>
      <c r="N1808" s="112">
        <v>19202.5</v>
      </c>
      <c r="O1808" s="704" t="s">
        <v>27</v>
      </c>
      <c r="P1808" s="98"/>
      <c r="Q1808" s="98"/>
      <c r="R1808" s="98"/>
      <c r="S1808" s="98"/>
      <c r="T1808" s="98"/>
      <c r="U1808" s="98"/>
      <c r="V1808" s="98"/>
      <c r="W1808" s="98"/>
      <c r="GA1808" s="68"/>
    </row>
    <row r="1809" spans="2:183" s="67" customFormat="1" ht="72.650000000000006" customHeight="1" x14ac:dyDescent="0.35">
      <c r="B1809" s="95" t="s">
        <v>2495</v>
      </c>
      <c r="C1809" s="111" t="s">
        <v>50</v>
      </c>
      <c r="D1809" s="97"/>
      <c r="E1809" s="107" t="s">
        <v>3008</v>
      </c>
      <c r="F1809" s="106" t="s">
        <v>2965</v>
      </c>
      <c r="G1809" s="101">
        <v>167246.16</v>
      </c>
      <c r="H1809" s="37">
        <f>J1809+K1809+L1809+M1809+N1809</f>
        <v>159223.12</v>
      </c>
      <c r="I1809" s="93">
        <f t="shared" si="29"/>
        <v>0.72390366642703097</v>
      </c>
      <c r="J1809" s="101">
        <v>113280.47</v>
      </c>
      <c r="K1809" s="101">
        <v>19990.68</v>
      </c>
      <c r="L1809" s="102">
        <v>0</v>
      </c>
      <c r="M1809" s="108">
        <v>0</v>
      </c>
      <c r="N1809" s="112">
        <v>25951.97</v>
      </c>
      <c r="O1809" s="704" t="s">
        <v>27</v>
      </c>
      <c r="P1809" s="98"/>
      <c r="Q1809" s="98"/>
      <c r="R1809" s="98"/>
      <c r="S1809" s="98"/>
      <c r="T1809" s="98"/>
      <c r="U1809" s="98"/>
      <c r="V1809" s="98"/>
      <c r="W1809" s="98"/>
      <c r="GA1809" s="68"/>
    </row>
    <row r="1810" spans="2:183" s="67" customFormat="1" ht="72.650000000000006" customHeight="1" x14ac:dyDescent="0.35">
      <c r="B1810" s="95" t="s">
        <v>2495</v>
      </c>
      <c r="C1810" s="99" t="s">
        <v>50</v>
      </c>
      <c r="D1810" s="97"/>
      <c r="E1810" s="99" t="s">
        <v>3009</v>
      </c>
      <c r="F1810" s="100" t="s">
        <v>2731</v>
      </c>
      <c r="G1810" s="114">
        <v>95514.75</v>
      </c>
      <c r="H1810" s="37">
        <f>J1810+K1810+L1810+M1810+N1810</f>
        <v>94092.610000000015</v>
      </c>
      <c r="I1810" s="93">
        <f t="shared" si="29"/>
        <v>0.83700878364900777</v>
      </c>
      <c r="J1810" s="110">
        <v>70569.460000000006</v>
      </c>
      <c r="K1810" s="102">
        <v>0</v>
      </c>
      <c r="L1810" s="102">
        <v>0</v>
      </c>
      <c r="M1810" s="108">
        <v>0</v>
      </c>
      <c r="N1810" s="109">
        <v>23523.15</v>
      </c>
      <c r="O1810" s="704" t="s">
        <v>27</v>
      </c>
      <c r="P1810" s="98"/>
      <c r="Q1810" s="98"/>
      <c r="R1810" s="98"/>
      <c r="S1810" s="98"/>
      <c r="T1810" s="98"/>
      <c r="U1810" s="98"/>
      <c r="V1810" s="98"/>
      <c r="W1810" s="98"/>
      <c r="GA1810" s="68"/>
    </row>
    <row r="1811" spans="2:183" s="67" customFormat="1" ht="72.650000000000006" customHeight="1" x14ac:dyDescent="0.35">
      <c r="B1811" s="95" t="s">
        <v>2495</v>
      </c>
      <c r="C1811" s="99" t="s">
        <v>50</v>
      </c>
      <c r="D1811" s="97"/>
      <c r="E1811" s="99" t="s">
        <v>3010</v>
      </c>
      <c r="F1811" s="100" t="s">
        <v>1155</v>
      </c>
      <c r="G1811" s="101">
        <v>237810.5</v>
      </c>
      <c r="H1811" s="37">
        <f>J1811+K1811+L1811+M1811+N1811</f>
        <v>237157</v>
      </c>
      <c r="I1811" s="93">
        <f t="shared" si="29"/>
        <v>0.75000002656956799</v>
      </c>
      <c r="J1811" s="110">
        <v>146743.78</v>
      </c>
      <c r="K1811" s="102">
        <v>25895.97</v>
      </c>
      <c r="L1811" s="102">
        <v>0</v>
      </c>
      <c r="M1811" s="108">
        <v>0</v>
      </c>
      <c r="N1811" s="109">
        <v>64517.25</v>
      </c>
      <c r="O1811" s="704" t="s">
        <v>27</v>
      </c>
      <c r="P1811" s="98"/>
      <c r="Q1811" s="98"/>
      <c r="R1811" s="98"/>
      <c r="S1811" s="98"/>
      <c r="T1811" s="98"/>
      <c r="U1811" s="98"/>
      <c r="V1811" s="98"/>
      <c r="W1811" s="98"/>
      <c r="GA1811" s="68"/>
    </row>
    <row r="1812" spans="2:183" s="67" customFormat="1" ht="97.75" customHeight="1" x14ac:dyDescent="0.35">
      <c r="B1812" s="95" t="s">
        <v>2495</v>
      </c>
      <c r="C1812" s="99" t="s">
        <v>50</v>
      </c>
      <c r="D1812" s="97"/>
      <c r="E1812" s="99" t="s">
        <v>3011</v>
      </c>
      <c r="F1812" s="100" t="s">
        <v>2666</v>
      </c>
      <c r="G1812" s="101">
        <v>130286.5</v>
      </c>
      <c r="H1812" s="37">
        <f>J1812+K1812+L1812+M1812+N1812</f>
        <v>129948.5</v>
      </c>
      <c r="I1812" s="93">
        <f t="shared" si="29"/>
        <v>0.72795553156769566</v>
      </c>
      <c r="J1812" s="110">
        <v>77981.759999999995</v>
      </c>
      <c r="K1812" s="102">
        <v>13761.49</v>
      </c>
      <c r="L1812" s="102">
        <v>0</v>
      </c>
      <c r="M1812" s="108">
        <v>0</v>
      </c>
      <c r="N1812" s="109">
        <v>38205.25</v>
      </c>
      <c r="O1812" s="704" t="s">
        <v>27</v>
      </c>
      <c r="P1812" s="98"/>
      <c r="Q1812" s="98"/>
      <c r="R1812" s="98"/>
      <c r="S1812" s="98"/>
      <c r="T1812" s="98"/>
      <c r="U1812" s="98"/>
      <c r="V1812" s="98"/>
      <c r="W1812" s="98"/>
      <c r="GA1812" s="68"/>
    </row>
    <row r="1813" spans="2:183" s="67" customFormat="1" ht="72.650000000000006" customHeight="1" x14ac:dyDescent="0.35">
      <c r="B1813" s="95" t="s">
        <v>2495</v>
      </c>
      <c r="C1813" s="99" t="s">
        <v>50</v>
      </c>
      <c r="D1813" s="97"/>
      <c r="E1813" s="99" t="s">
        <v>3012</v>
      </c>
      <c r="F1813" s="100" t="s">
        <v>504</v>
      </c>
      <c r="G1813" s="101">
        <v>631655.5</v>
      </c>
      <c r="H1813" s="37">
        <f>J1813+K1813+L1813+M1813+N1813</f>
        <v>608950.5</v>
      </c>
      <c r="I1813" s="93">
        <f t="shared" si="29"/>
        <v>0.70599699111571124</v>
      </c>
      <c r="J1813" s="110">
        <v>388205.94</v>
      </c>
      <c r="K1813" s="102">
        <v>68506.94</v>
      </c>
      <c r="L1813" s="102">
        <v>0</v>
      </c>
      <c r="M1813" s="108">
        <v>0</v>
      </c>
      <c r="N1813" s="109">
        <v>152237.62</v>
      </c>
      <c r="O1813" s="704" t="s">
        <v>27</v>
      </c>
      <c r="P1813" s="98"/>
      <c r="Q1813" s="98"/>
      <c r="R1813" s="98"/>
      <c r="S1813" s="98"/>
      <c r="T1813" s="98"/>
      <c r="U1813" s="98"/>
      <c r="V1813" s="98"/>
      <c r="W1813" s="98"/>
      <c r="GA1813" s="68"/>
    </row>
    <row r="1814" spans="2:183" s="67" customFormat="1" ht="87.65" customHeight="1" x14ac:dyDescent="0.35">
      <c r="B1814" s="95" t="s">
        <v>2495</v>
      </c>
      <c r="C1814" s="99" t="s">
        <v>50</v>
      </c>
      <c r="D1814" s="97"/>
      <c r="E1814" s="99" t="s">
        <v>3013</v>
      </c>
      <c r="F1814" s="100" t="s">
        <v>1295</v>
      </c>
      <c r="G1814" s="101">
        <v>166548.95000000001</v>
      </c>
      <c r="H1814" s="37">
        <f>J1814+K1814+L1814+M1814+N1814</f>
        <v>153451</v>
      </c>
      <c r="I1814" s="93">
        <f t="shared" si="29"/>
        <v>0.750000008210848</v>
      </c>
      <c r="J1814" s="110">
        <v>72950.06</v>
      </c>
      <c r="K1814" s="102">
        <v>12873.54</v>
      </c>
      <c r="L1814" s="102">
        <v>0</v>
      </c>
      <c r="M1814" s="108">
        <v>0</v>
      </c>
      <c r="N1814" s="109">
        <v>67627.399999999994</v>
      </c>
      <c r="O1814" s="704" t="s">
        <v>27</v>
      </c>
      <c r="P1814" s="98"/>
      <c r="Q1814" s="98"/>
      <c r="R1814" s="98"/>
      <c r="S1814" s="98"/>
      <c r="T1814" s="98"/>
      <c r="U1814" s="98"/>
      <c r="V1814" s="98"/>
      <c r="W1814" s="98"/>
      <c r="GA1814" s="68"/>
    </row>
    <row r="1815" spans="2:183" s="67" customFormat="1" ht="72.650000000000006" customHeight="1" x14ac:dyDescent="0.35">
      <c r="B1815" s="95" t="s">
        <v>2495</v>
      </c>
      <c r="C1815" s="99" t="s">
        <v>50</v>
      </c>
      <c r="D1815" s="97"/>
      <c r="E1815" s="99" t="s">
        <v>3014</v>
      </c>
      <c r="F1815" s="100" t="s">
        <v>2769</v>
      </c>
      <c r="G1815" s="101">
        <v>149912.9</v>
      </c>
      <c r="H1815" s="37">
        <f>J1815+K1815+L1815+M1815+N1815</f>
        <v>114166.45000000001</v>
      </c>
      <c r="I1815" s="93">
        <f t="shared" si="29"/>
        <v>0.55928993620113265</v>
      </c>
      <c r="J1815" s="110">
        <v>48520.73</v>
      </c>
      <c r="K1815" s="102">
        <v>8562.49</v>
      </c>
      <c r="L1815" s="102">
        <v>0</v>
      </c>
      <c r="M1815" s="108">
        <v>0</v>
      </c>
      <c r="N1815" s="109">
        <v>57083.23</v>
      </c>
      <c r="O1815" s="704" t="s">
        <v>27</v>
      </c>
      <c r="P1815" s="98"/>
      <c r="Q1815" s="98"/>
      <c r="R1815" s="98"/>
      <c r="S1815" s="98"/>
      <c r="T1815" s="98"/>
      <c r="U1815" s="98"/>
      <c r="V1815" s="98"/>
      <c r="W1815" s="98"/>
      <c r="GA1815" s="68"/>
    </row>
    <row r="1816" spans="2:183" s="67" customFormat="1" ht="72.650000000000006" customHeight="1" x14ac:dyDescent="0.35">
      <c r="B1816" s="95" t="s">
        <v>2495</v>
      </c>
      <c r="C1816" s="99" t="s">
        <v>50</v>
      </c>
      <c r="D1816" s="97"/>
      <c r="E1816" s="99" t="s">
        <v>3015</v>
      </c>
      <c r="F1816" s="100" t="s">
        <v>2049</v>
      </c>
      <c r="G1816" s="101">
        <v>149537</v>
      </c>
      <c r="H1816" s="37">
        <f>J1816+K1816+L1816+M1816+N1816</f>
        <v>54128.5</v>
      </c>
      <c r="I1816" s="93">
        <f t="shared" si="29"/>
        <v>0.49999995620429638</v>
      </c>
      <c r="J1816" s="110">
        <v>34506.92</v>
      </c>
      <c r="K1816" s="102">
        <v>6089.46</v>
      </c>
      <c r="L1816" s="102">
        <v>0</v>
      </c>
      <c r="M1816" s="108">
        <v>0</v>
      </c>
      <c r="N1816" s="109">
        <v>13532.12</v>
      </c>
      <c r="O1816" s="704" t="s">
        <v>27</v>
      </c>
      <c r="P1816" s="98"/>
      <c r="Q1816" s="98"/>
      <c r="R1816" s="98"/>
      <c r="S1816" s="98"/>
      <c r="T1816" s="98"/>
      <c r="U1816" s="98"/>
      <c r="V1816" s="98"/>
      <c r="W1816" s="98"/>
      <c r="GA1816" s="68"/>
    </row>
    <row r="1817" spans="2:183" s="67" customFormat="1" ht="72.650000000000006" customHeight="1" x14ac:dyDescent="0.35">
      <c r="B1817" s="95" t="s">
        <v>2495</v>
      </c>
      <c r="C1817" s="99" t="s">
        <v>50</v>
      </c>
      <c r="D1817" s="97"/>
      <c r="E1817" s="99" t="s">
        <v>3015</v>
      </c>
      <c r="F1817" s="100" t="s">
        <v>601</v>
      </c>
      <c r="G1817" s="101">
        <v>164057.06</v>
      </c>
      <c r="H1817" s="37">
        <f>J1817+K1817+L1817+M1817+N1817</f>
        <v>121072.06</v>
      </c>
      <c r="I1817" s="93">
        <f t="shared" si="29"/>
        <v>0.75000009237277954</v>
      </c>
      <c r="J1817" s="110">
        <v>77183.44</v>
      </c>
      <c r="K1817" s="102">
        <v>13620.61</v>
      </c>
      <c r="L1817" s="102">
        <v>0</v>
      </c>
      <c r="M1817" s="108">
        <v>0</v>
      </c>
      <c r="N1817" s="109">
        <v>30268.01</v>
      </c>
      <c r="O1817" s="704" t="s">
        <v>27</v>
      </c>
      <c r="P1817" s="98"/>
      <c r="Q1817" s="98"/>
      <c r="R1817" s="98"/>
      <c r="S1817" s="98"/>
      <c r="T1817" s="98"/>
      <c r="U1817" s="98"/>
      <c r="V1817" s="98"/>
      <c r="W1817" s="98"/>
      <c r="GA1817" s="68"/>
    </row>
    <row r="1818" spans="2:183" s="67" customFormat="1" ht="72.650000000000006" customHeight="1" x14ac:dyDescent="0.35">
      <c r="B1818" s="95" t="s">
        <v>2495</v>
      </c>
      <c r="C1818" s="99" t="s">
        <v>50</v>
      </c>
      <c r="D1818" s="97"/>
      <c r="E1818" s="99" t="s">
        <v>3016</v>
      </c>
      <c r="F1818" s="100" t="s">
        <v>836</v>
      </c>
      <c r="G1818" s="115">
        <v>147754</v>
      </c>
      <c r="H1818" s="37">
        <f>J1818+K1818+L1818+M1818+N1818</f>
        <v>143636.95000000001</v>
      </c>
      <c r="I1818" s="93">
        <f t="shared" si="29"/>
        <v>0.7500000412977198</v>
      </c>
      <c r="J1818" s="110">
        <v>86333.19</v>
      </c>
      <c r="K1818" s="102">
        <v>15235.28</v>
      </c>
      <c r="L1818" s="102">
        <v>0</v>
      </c>
      <c r="M1818" s="108">
        <v>0</v>
      </c>
      <c r="N1818" s="109">
        <v>42068.480000000003</v>
      </c>
      <c r="O1818" s="704" t="s">
        <v>27</v>
      </c>
      <c r="P1818" s="98"/>
      <c r="Q1818" s="98"/>
      <c r="R1818" s="98"/>
      <c r="S1818" s="98"/>
      <c r="T1818" s="98"/>
      <c r="U1818" s="98"/>
      <c r="V1818" s="98"/>
      <c r="W1818" s="98"/>
      <c r="GA1818" s="68"/>
    </row>
    <row r="1819" spans="2:183" s="67" customFormat="1" ht="72.650000000000006" customHeight="1" x14ac:dyDescent="0.35">
      <c r="B1819" s="95" t="s">
        <v>2495</v>
      </c>
      <c r="C1819" s="99" t="s">
        <v>50</v>
      </c>
      <c r="D1819" s="97"/>
      <c r="E1819" s="99" t="s">
        <v>3017</v>
      </c>
      <c r="F1819" s="100" t="s">
        <v>363</v>
      </c>
      <c r="G1819" s="115">
        <v>424442.85</v>
      </c>
      <c r="H1819" s="37">
        <f>J1819+K1819+L1819+M1819+N1819</f>
        <v>270167.84999999998</v>
      </c>
      <c r="I1819" s="93">
        <f t="shared" si="29"/>
        <v>0.70711937283547155</v>
      </c>
      <c r="J1819" s="110">
        <v>162358.43</v>
      </c>
      <c r="K1819" s="102">
        <v>28651.49</v>
      </c>
      <c r="L1819" s="102">
        <v>0</v>
      </c>
      <c r="M1819" s="108">
        <v>0</v>
      </c>
      <c r="N1819" s="109">
        <v>79157.929999999993</v>
      </c>
      <c r="O1819" s="704" t="s">
        <v>27</v>
      </c>
      <c r="P1819" s="98"/>
      <c r="Q1819" s="98"/>
      <c r="R1819" s="98"/>
      <c r="S1819" s="98"/>
      <c r="T1819" s="98"/>
      <c r="U1819" s="98"/>
      <c r="V1819" s="98"/>
      <c r="W1819" s="98"/>
      <c r="GA1819" s="68"/>
    </row>
    <row r="1820" spans="2:183" s="67" customFormat="1" ht="72.650000000000006" customHeight="1" x14ac:dyDescent="0.35">
      <c r="B1820" s="95" t="s">
        <v>2495</v>
      </c>
      <c r="C1820" s="99" t="s">
        <v>50</v>
      </c>
      <c r="D1820" s="97"/>
      <c r="E1820" s="99" t="s">
        <v>3018</v>
      </c>
      <c r="F1820" s="100" t="s">
        <v>426</v>
      </c>
      <c r="G1820" s="115">
        <v>75530</v>
      </c>
      <c r="H1820" s="37">
        <f>J1820+K1820+L1820+M1820+N1820</f>
        <v>35838</v>
      </c>
      <c r="I1820" s="93">
        <f t="shared" si="29"/>
        <v>0.70700462693840149</v>
      </c>
      <c r="J1820" s="110">
        <v>19800.490000000002</v>
      </c>
      <c r="K1820" s="102">
        <v>3494.21</v>
      </c>
      <c r="L1820" s="102">
        <v>0</v>
      </c>
      <c r="M1820" s="108">
        <v>0</v>
      </c>
      <c r="N1820" s="109">
        <v>12543.3</v>
      </c>
      <c r="O1820" s="704" t="s">
        <v>27</v>
      </c>
      <c r="P1820" s="98"/>
      <c r="Q1820" s="98"/>
      <c r="R1820" s="98"/>
      <c r="S1820" s="98"/>
      <c r="T1820" s="98"/>
      <c r="U1820" s="98"/>
      <c r="V1820" s="98"/>
      <c r="W1820" s="98"/>
      <c r="GA1820" s="68"/>
    </row>
    <row r="1821" spans="2:183" s="67" customFormat="1" ht="72.650000000000006" customHeight="1" x14ac:dyDescent="0.35">
      <c r="B1821" s="95" t="s">
        <v>2495</v>
      </c>
      <c r="C1821" s="99" t="s">
        <v>50</v>
      </c>
      <c r="D1821" s="97"/>
      <c r="E1821" s="99" t="s">
        <v>3019</v>
      </c>
      <c r="F1821" s="100" t="s">
        <v>886</v>
      </c>
      <c r="G1821" s="101">
        <v>133768</v>
      </c>
      <c r="H1821" s="37">
        <f>J1821+K1821+L1821+M1821+N1821</f>
        <v>119314</v>
      </c>
      <c r="I1821" s="93">
        <f t="shared" si="29"/>
        <v>0.65</v>
      </c>
      <c r="J1821" s="110">
        <v>69717.759999999995</v>
      </c>
      <c r="K1821" s="102">
        <v>12303.14</v>
      </c>
      <c r="L1821" s="102">
        <v>0</v>
      </c>
      <c r="M1821" s="108">
        <v>0</v>
      </c>
      <c r="N1821" s="109">
        <v>37293.1</v>
      </c>
      <c r="O1821" s="704" t="s">
        <v>27</v>
      </c>
      <c r="P1821" s="98"/>
      <c r="Q1821" s="98"/>
      <c r="R1821" s="98"/>
      <c r="S1821" s="98"/>
      <c r="T1821" s="98"/>
      <c r="U1821" s="98"/>
      <c r="V1821" s="98"/>
      <c r="W1821" s="98"/>
      <c r="GA1821" s="68"/>
    </row>
    <row r="1822" spans="2:183" s="67" customFormat="1" ht="72.650000000000006" customHeight="1" x14ac:dyDescent="0.35">
      <c r="B1822" s="95" t="s">
        <v>2495</v>
      </c>
      <c r="C1822" s="99" t="s">
        <v>50</v>
      </c>
      <c r="D1822" s="97"/>
      <c r="E1822" s="99" t="s">
        <v>3020</v>
      </c>
      <c r="F1822" s="100" t="s">
        <v>516</v>
      </c>
      <c r="G1822" s="101">
        <v>171076.9</v>
      </c>
      <c r="H1822" s="37">
        <f>J1822+K1822+L1822+M1822+N1822</f>
        <v>49326.9</v>
      </c>
      <c r="I1822" s="93">
        <f t="shared" si="29"/>
        <v>0.68743735018522545</v>
      </c>
      <c r="J1822" s="101">
        <v>26807.68</v>
      </c>
      <c r="K1822" s="101">
        <v>4730.7700000000004</v>
      </c>
      <c r="L1822" s="102">
        <v>0</v>
      </c>
      <c r="M1822" s="108">
        <v>0</v>
      </c>
      <c r="N1822" s="112">
        <v>17788.45</v>
      </c>
      <c r="O1822" s="704" t="s">
        <v>27</v>
      </c>
      <c r="P1822" s="98"/>
      <c r="Q1822" s="98"/>
      <c r="R1822" s="98"/>
      <c r="S1822" s="98"/>
      <c r="T1822" s="98"/>
      <c r="U1822" s="98"/>
      <c r="V1822" s="98"/>
      <c r="W1822" s="98"/>
      <c r="GA1822" s="68"/>
    </row>
    <row r="1823" spans="2:183" s="67" customFormat="1" ht="72.650000000000006" customHeight="1" x14ac:dyDescent="0.35">
      <c r="B1823" s="95" t="s">
        <v>2495</v>
      </c>
      <c r="C1823" s="99" t="s">
        <v>50</v>
      </c>
      <c r="D1823" s="97"/>
      <c r="E1823" s="99" t="s">
        <v>3021</v>
      </c>
      <c r="F1823" s="100" t="s">
        <v>3022</v>
      </c>
      <c r="G1823" s="115">
        <v>98104.4</v>
      </c>
      <c r="H1823" s="37">
        <f>J1823+K1823+L1823+M1823+N1823</f>
        <v>98104.4</v>
      </c>
      <c r="I1823" s="93">
        <f t="shared" si="29"/>
        <v>0.63937628352886555</v>
      </c>
      <c r="J1823" s="110">
        <v>73578.3</v>
      </c>
      <c r="K1823" s="101">
        <v>0</v>
      </c>
      <c r="L1823" s="102">
        <v>0</v>
      </c>
      <c r="M1823" s="108">
        <v>0</v>
      </c>
      <c r="N1823" s="112">
        <v>24526.1</v>
      </c>
      <c r="O1823" s="704" t="s">
        <v>27</v>
      </c>
      <c r="P1823" s="98"/>
      <c r="Q1823" s="98"/>
      <c r="R1823" s="98"/>
      <c r="S1823" s="98"/>
      <c r="T1823" s="98"/>
      <c r="U1823" s="98"/>
      <c r="V1823" s="98"/>
      <c r="W1823" s="98"/>
      <c r="GA1823" s="68"/>
    </row>
    <row r="1824" spans="2:183" s="67" customFormat="1" ht="72.650000000000006" customHeight="1" x14ac:dyDescent="0.35">
      <c r="B1824" s="95" t="s">
        <v>2495</v>
      </c>
      <c r="C1824" s="99" t="s">
        <v>50</v>
      </c>
      <c r="D1824" s="97"/>
      <c r="E1824" s="99" t="s">
        <v>3023</v>
      </c>
      <c r="F1824" s="100" t="s">
        <v>652</v>
      </c>
      <c r="G1824" s="115">
        <v>62082.5</v>
      </c>
      <c r="H1824" s="37">
        <f>J1824+K1824+L1824+M1824+N1824</f>
        <v>61232.95</v>
      </c>
      <c r="I1824" s="93">
        <f t="shared" si="29"/>
        <v>0.75000000000000011</v>
      </c>
      <c r="J1824" s="110">
        <v>26023.99</v>
      </c>
      <c r="K1824" s="101">
        <v>4592.4799999999996</v>
      </c>
      <c r="L1824" s="102">
        <v>0</v>
      </c>
      <c r="M1824" s="108">
        <v>0</v>
      </c>
      <c r="N1824" s="112">
        <v>30616.48</v>
      </c>
      <c r="O1824" s="704" t="s">
        <v>27</v>
      </c>
      <c r="P1824" s="98"/>
      <c r="Q1824" s="98"/>
      <c r="R1824" s="98"/>
      <c r="S1824" s="98"/>
      <c r="T1824" s="98"/>
      <c r="U1824" s="98"/>
      <c r="V1824" s="98"/>
      <c r="W1824" s="98"/>
      <c r="GA1824" s="68"/>
    </row>
    <row r="1825" spans="2:183" s="67" customFormat="1" ht="72.650000000000006" customHeight="1" x14ac:dyDescent="0.35">
      <c r="B1825" s="95" t="s">
        <v>2495</v>
      </c>
      <c r="C1825" s="99" t="s">
        <v>50</v>
      </c>
      <c r="D1825" s="97"/>
      <c r="E1825" s="99" t="s">
        <v>3024</v>
      </c>
      <c r="F1825" s="100" t="s">
        <v>512</v>
      </c>
      <c r="G1825" s="115">
        <v>449336.26</v>
      </c>
      <c r="H1825" s="37">
        <f>J1825+K1825+L1825+M1825+N1825</f>
        <v>449336.26</v>
      </c>
      <c r="I1825" s="93">
        <f t="shared" si="29"/>
        <v>0.49999991834461677</v>
      </c>
      <c r="J1825" s="110">
        <v>208754.68</v>
      </c>
      <c r="K1825" s="101">
        <v>36839.07</v>
      </c>
      <c r="L1825" s="102">
        <v>46474.82</v>
      </c>
      <c r="M1825" s="108">
        <v>0</v>
      </c>
      <c r="N1825" s="112">
        <v>157267.69</v>
      </c>
      <c r="O1825" s="704" t="s">
        <v>27</v>
      </c>
      <c r="P1825" s="98"/>
      <c r="Q1825" s="98"/>
      <c r="R1825" s="98"/>
      <c r="S1825" s="98"/>
      <c r="T1825" s="98"/>
      <c r="U1825" s="98"/>
      <c r="V1825" s="98"/>
      <c r="W1825" s="98"/>
      <c r="GA1825" s="68"/>
    </row>
    <row r="1826" spans="2:183" s="67" customFormat="1" ht="72.650000000000006" customHeight="1" x14ac:dyDescent="0.35">
      <c r="B1826" s="95" t="s">
        <v>2495</v>
      </c>
      <c r="C1826" s="99" t="s">
        <v>2180</v>
      </c>
      <c r="D1826" s="97"/>
      <c r="E1826" s="99" t="s">
        <v>3025</v>
      </c>
      <c r="F1826" s="100" t="s">
        <v>3026</v>
      </c>
      <c r="G1826" s="115">
        <v>69043.600000000006</v>
      </c>
      <c r="H1826" s="37">
        <f>J1826+K1826+L1826+M1826+N1826</f>
        <v>67543.600000000006</v>
      </c>
      <c r="I1826" s="93">
        <f t="shared" si="29"/>
        <v>0.6500000022255048</v>
      </c>
      <c r="J1826" s="110">
        <v>67543.600000000006</v>
      </c>
      <c r="K1826" s="101">
        <v>0</v>
      </c>
      <c r="L1826" s="102">
        <v>0</v>
      </c>
      <c r="M1826" s="108">
        <v>0</v>
      </c>
      <c r="N1826" s="112">
        <v>0</v>
      </c>
      <c r="O1826" s="704" t="s">
        <v>27</v>
      </c>
      <c r="P1826" s="98"/>
      <c r="Q1826" s="98"/>
      <c r="R1826" s="98"/>
      <c r="S1826" s="98"/>
      <c r="T1826" s="98"/>
      <c r="U1826" s="98"/>
      <c r="V1826" s="98"/>
      <c r="W1826" s="98"/>
      <c r="GA1826" s="68"/>
    </row>
    <row r="1827" spans="2:183" s="67" customFormat="1" ht="72.650000000000006" customHeight="1" x14ac:dyDescent="0.35">
      <c r="B1827" s="95" t="s">
        <v>2495</v>
      </c>
      <c r="C1827" s="99" t="s">
        <v>2180</v>
      </c>
      <c r="D1827" s="97"/>
      <c r="E1827" s="99" t="s">
        <v>3027</v>
      </c>
      <c r="F1827" s="100" t="s">
        <v>3028</v>
      </c>
      <c r="G1827" s="115">
        <v>101921.2</v>
      </c>
      <c r="H1827" s="37">
        <f>J1827+K1827+L1827+M1827+N1827</f>
        <v>100421.2</v>
      </c>
      <c r="I1827" s="93">
        <f t="shared" si="29"/>
        <v>1</v>
      </c>
      <c r="J1827" s="110">
        <v>100421.2</v>
      </c>
      <c r="K1827" s="101">
        <v>0</v>
      </c>
      <c r="L1827" s="102">
        <v>0</v>
      </c>
      <c r="M1827" s="108">
        <v>0</v>
      </c>
      <c r="N1827" s="112">
        <v>0</v>
      </c>
      <c r="O1827" s="704" t="s">
        <v>27</v>
      </c>
      <c r="P1827" s="98"/>
      <c r="Q1827" s="98"/>
      <c r="R1827" s="98"/>
      <c r="S1827" s="98"/>
      <c r="T1827" s="98"/>
      <c r="U1827" s="98"/>
      <c r="V1827" s="98"/>
      <c r="W1827" s="98"/>
      <c r="GA1827" s="68"/>
    </row>
    <row r="1828" spans="2:183" s="67" customFormat="1" ht="72.650000000000006" customHeight="1" x14ac:dyDescent="0.35">
      <c r="B1828" s="95" t="s">
        <v>2495</v>
      </c>
      <c r="C1828" s="116" t="s">
        <v>72</v>
      </c>
      <c r="D1828" s="97"/>
      <c r="E1828" s="99" t="s">
        <v>3029</v>
      </c>
      <c r="F1828" s="96" t="s">
        <v>3030</v>
      </c>
      <c r="G1828" s="101">
        <v>63522.92</v>
      </c>
      <c r="H1828" s="37">
        <f>J1828+K1828+L1828+M1828+N1828</f>
        <v>62771.74</v>
      </c>
      <c r="I1828" s="93">
        <f t="shared" si="29"/>
        <v>1</v>
      </c>
      <c r="J1828" s="101">
        <v>47078.81</v>
      </c>
      <c r="K1828" s="101">
        <v>0</v>
      </c>
      <c r="L1828" s="101">
        <v>0</v>
      </c>
      <c r="M1828" s="108">
        <v>0</v>
      </c>
      <c r="N1828" s="112">
        <v>15692.93</v>
      </c>
      <c r="O1828" s="704" t="s">
        <v>27</v>
      </c>
      <c r="P1828" s="98"/>
      <c r="Q1828" s="98"/>
      <c r="R1828" s="98"/>
      <c r="S1828" s="98"/>
      <c r="T1828" s="98"/>
      <c r="U1828" s="98"/>
      <c r="V1828" s="98"/>
      <c r="W1828" s="98"/>
      <c r="GA1828" s="68"/>
    </row>
    <row r="1829" spans="2:183" s="67" customFormat="1" ht="72.650000000000006" customHeight="1" x14ac:dyDescent="0.35">
      <c r="B1829" s="95" t="s">
        <v>2495</v>
      </c>
      <c r="C1829" s="99" t="s">
        <v>72</v>
      </c>
      <c r="D1829" s="97"/>
      <c r="E1829" s="99" t="s">
        <v>3031</v>
      </c>
      <c r="F1829" s="100" t="s">
        <v>2305</v>
      </c>
      <c r="G1829" s="101">
        <v>13180</v>
      </c>
      <c r="H1829" s="37">
        <f>J1829+K1829+L1829+M1829+N1829</f>
        <v>13180</v>
      </c>
      <c r="I1829" s="93">
        <f t="shared" si="29"/>
        <v>0.75000007965367854</v>
      </c>
      <c r="J1829" s="110">
        <v>9885</v>
      </c>
      <c r="K1829" s="102">
        <v>0</v>
      </c>
      <c r="L1829" s="102">
        <v>0</v>
      </c>
      <c r="M1829" s="108">
        <v>0</v>
      </c>
      <c r="N1829" s="112">
        <v>3295</v>
      </c>
      <c r="O1829" s="704" t="s">
        <v>27</v>
      </c>
      <c r="P1829" s="98"/>
      <c r="Q1829" s="98"/>
      <c r="R1829" s="98"/>
      <c r="S1829" s="98"/>
      <c r="T1829" s="98"/>
      <c r="U1829" s="98"/>
      <c r="V1829" s="98"/>
      <c r="W1829" s="98"/>
      <c r="GA1829" s="68"/>
    </row>
    <row r="1830" spans="2:183" s="67" customFormat="1" ht="72.650000000000006" customHeight="1" x14ac:dyDescent="0.35">
      <c r="B1830" s="95" t="s">
        <v>2495</v>
      </c>
      <c r="C1830" s="99" t="s">
        <v>2845</v>
      </c>
      <c r="D1830" s="97"/>
      <c r="E1830" s="99" t="s">
        <v>3032</v>
      </c>
      <c r="F1830" s="100" t="s">
        <v>3033</v>
      </c>
      <c r="G1830" s="101">
        <v>81369.52</v>
      </c>
      <c r="H1830" s="37">
        <f>J1830+K1830+L1830+M1830+N1830</f>
        <v>49477.26</v>
      </c>
      <c r="I1830" s="93">
        <f t="shared" si="29"/>
        <v>0.75</v>
      </c>
      <c r="J1830" s="110">
        <v>49477.26</v>
      </c>
      <c r="K1830" s="102">
        <v>0</v>
      </c>
      <c r="L1830" s="102">
        <v>0</v>
      </c>
      <c r="M1830" s="108">
        <v>0</v>
      </c>
      <c r="N1830" s="112">
        <v>0</v>
      </c>
      <c r="O1830" s="704" t="s">
        <v>27</v>
      </c>
      <c r="P1830" s="98"/>
      <c r="Q1830" s="98"/>
      <c r="R1830" s="98"/>
      <c r="S1830" s="98"/>
      <c r="T1830" s="98"/>
      <c r="U1830" s="98"/>
      <c r="V1830" s="98"/>
      <c r="W1830" s="98"/>
      <c r="GA1830" s="68"/>
    </row>
    <row r="1831" spans="2:183" s="67" customFormat="1" ht="72.650000000000006" customHeight="1" x14ac:dyDescent="0.35">
      <c r="B1831" s="95" t="s">
        <v>2495</v>
      </c>
      <c r="C1831" s="99" t="s">
        <v>1449</v>
      </c>
      <c r="D1831" s="97"/>
      <c r="E1831" s="99" t="s">
        <v>1449</v>
      </c>
      <c r="F1831" s="100" t="s">
        <v>3034</v>
      </c>
      <c r="G1831" s="101">
        <v>45000</v>
      </c>
      <c r="H1831" s="37">
        <f>J1831+K1831+L1831+M1831+N1831</f>
        <v>45000</v>
      </c>
      <c r="I1831" s="93">
        <f t="shared" si="29"/>
        <v>1</v>
      </c>
      <c r="J1831" s="110">
        <v>38250</v>
      </c>
      <c r="K1831" s="102">
        <v>6750</v>
      </c>
      <c r="L1831" s="102">
        <v>0</v>
      </c>
      <c r="M1831" s="108">
        <v>0</v>
      </c>
      <c r="N1831" s="112">
        <v>0</v>
      </c>
      <c r="O1831" s="704" t="s">
        <v>27</v>
      </c>
      <c r="P1831" s="98"/>
      <c r="Q1831" s="98"/>
      <c r="R1831" s="98"/>
      <c r="S1831" s="98"/>
      <c r="T1831" s="98"/>
      <c r="U1831" s="98"/>
      <c r="V1831" s="98"/>
      <c r="W1831" s="98"/>
      <c r="GA1831" s="68"/>
    </row>
    <row r="1832" spans="2:183" s="67" customFormat="1" ht="72.650000000000006" customHeight="1" x14ac:dyDescent="0.35">
      <c r="B1832" s="95" t="s">
        <v>2495</v>
      </c>
      <c r="C1832" s="99" t="s">
        <v>1449</v>
      </c>
      <c r="D1832" s="97"/>
      <c r="E1832" s="99" t="s">
        <v>1449</v>
      </c>
      <c r="F1832" s="100" t="s">
        <v>3005</v>
      </c>
      <c r="G1832" s="101">
        <v>42000</v>
      </c>
      <c r="H1832" s="37">
        <f>J1832+K1832+L1832+M1832+N1832</f>
        <v>42000</v>
      </c>
      <c r="I1832" s="93">
        <f t="shared" si="29"/>
        <v>1</v>
      </c>
      <c r="J1832" s="110">
        <v>35700</v>
      </c>
      <c r="K1832" s="102">
        <v>6300</v>
      </c>
      <c r="L1832" s="102">
        <v>0</v>
      </c>
      <c r="M1832" s="108">
        <v>0</v>
      </c>
      <c r="N1832" s="112">
        <v>0</v>
      </c>
      <c r="O1832" s="704" t="s">
        <v>27</v>
      </c>
      <c r="P1832" s="98"/>
      <c r="Q1832" s="98"/>
      <c r="R1832" s="98"/>
      <c r="S1832" s="98"/>
      <c r="T1832" s="98"/>
      <c r="U1832" s="98"/>
      <c r="V1832" s="98"/>
      <c r="W1832" s="98"/>
      <c r="GA1832" s="68"/>
    </row>
    <row r="1833" spans="2:183" s="67" customFormat="1" ht="72.650000000000006" customHeight="1" x14ac:dyDescent="0.35">
      <c r="B1833" s="95" t="s">
        <v>2495</v>
      </c>
      <c r="C1833" s="99" t="s">
        <v>1449</v>
      </c>
      <c r="D1833" s="97"/>
      <c r="E1833" s="99" t="s">
        <v>1449</v>
      </c>
      <c r="F1833" s="100" t="s">
        <v>3035</v>
      </c>
      <c r="G1833" s="101">
        <v>45000</v>
      </c>
      <c r="H1833" s="37">
        <f>J1833+K1833+L1833+M1833+N1833</f>
        <v>45000</v>
      </c>
      <c r="I1833" s="93">
        <f t="shared" si="29"/>
        <v>1</v>
      </c>
      <c r="J1833" s="110">
        <v>38250</v>
      </c>
      <c r="K1833" s="102">
        <v>6750</v>
      </c>
      <c r="L1833" s="102">
        <v>0</v>
      </c>
      <c r="M1833" s="108">
        <v>0</v>
      </c>
      <c r="N1833" s="112">
        <v>0</v>
      </c>
      <c r="O1833" s="704" t="s">
        <v>27</v>
      </c>
      <c r="P1833" s="98"/>
      <c r="Q1833" s="98"/>
      <c r="R1833" s="98"/>
      <c r="S1833" s="98"/>
      <c r="T1833" s="98"/>
      <c r="U1833" s="98"/>
      <c r="V1833" s="98"/>
      <c r="W1833" s="98"/>
      <c r="GA1833" s="68"/>
    </row>
    <row r="1834" spans="2:183" s="67" customFormat="1" ht="72.650000000000006" customHeight="1" x14ac:dyDescent="0.35">
      <c r="B1834" s="95" t="s">
        <v>2495</v>
      </c>
      <c r="C1834" s="99" t="s">
        <v>1449</v>
      </c>
      <c r="D1834" s="97"/>
      <c r="E1834" s="99" t="s">
        <v>1449</v>
      </c>
      <c r="F1834" s="100" t="s">
        <v>3003</v>
      </c>
      <c r="G1834" s="101">
        <v>22500</v>
      </c>
      <c r="H1834" s="37">
        <f>J1834+K1834+L1834+M1834+N1834</f>
        <v>22500</v>
      </c>
      <c r="I1834" s="93">
        <f t="shared" si="29"/>
        <v>1</v>
      </c>
      <c r="J1834" s="110">
        <v>19125</v>
      </c>
      <c r="K1834" s="102">
        <v>3375</v>
      </c>
      <c r="L1834" s="102">
        <v>0</v>
      </c>
      <c r="M1834" s="108">
        <v>0</v>
      </c>
      <c r="N1834" s="112">
        <v>0</v>
      </c>
      <c r="O1834" s="704" t="s">
        <v>27</v>
      </c>
      <c r="P1834" s="98"/>
      <c r="Q1834" s="98"/>
      <c r="R1834" s="98"/>
      <c r="S1834" s="98"/>
      <c r="T1834" s="98"/>
      <c r="U1834" s="98"/>
      <c r="V1834" s="98"/>
      <c r="W1834" s="98"/>
      <c r="GA1834" s="68"/>
    </row>
    <row r="1835" spans="2:183" s="67" customFormat="1" ht="72.650000000000006" customHeight="1" x14ac:dyDescent="0.35">
      <c r="B1835" s="95" t="s">
        <v>2495</v>
      </c>
      <c r="C1835" s="116" t="s">
        <v>1449</v>
      </c>
      <c r="D1835" s="97"/>
      <c r="E1835" s="99" t="s">
        <v>1449</v>
      </c>
      <c r="F1835" s="100" t="s">
        <v>3036</v>
      </c>
      <c r="G1835" s="101">
        <v>48000</v>
      </c>
      <c r="H1835" s="37">
        <f>J1835+K1835+L1835+M1835+N1835</f>
        <v>48000</v>
      </c>
      <c r="I1835" s="93">
        <f t="shared" si="29"/>
        <v>1</v>
      </c>
      <c r="J1835" s="101">
        <v>40800</v>
      </c>
      <c r="K1835" s="101">
        <v>7200</v>
      </c>
      <c r="L1835" s="101">
        <v>0</v>
      </c>
      <c r="M1835" s="108">
        <v>0</v>
      </c>
      <c r="N1835" s="112">
        <v>0</v>
      </c>
      <c r="O1835" s="704" t="s">
        <v>27</v>
      </c>
      <c r="P1835" s="98"/>
      <c r="Q1835" s="98"/>
      <c r="R1835" s="98"/>
      <c r="S1835" s="98"/>
      <c r="T1835" s="98"/>
      <c r="U1835" s="98"/>
      <c r="V1835" s="98"/>
      <c r="W1835" s="98"/>
      <c r="GA1835" s="68"/>
    </row>
    <row r="1836" spans="2:183" s="67" customFormat="1" ht="72.650000000000006" customHeight="1" x14ac:dyDescent="0.35">
      <c r="B1836" s="95" t="s">
        <v>2495</v>
      </c>
      <c r="C1836" s="116" t="s">
        <v>1487</v>
      </c>
      <c r="D1836" s="97"/>
      <c r="E1836" s="99" t="s">
        <v>3037</v>
      </c>
      <c r="F1836" s="100" t="s">
        <v>3038</v>
      </c>
      <c r="G1836" s="101">
        <v>12000</v>
      </c>
      <c r="H1836" s="37">
        <f>J1836+K1836+L1836+M1836+N1836</f>
        <v>12000</v>
      </c>
      <c r="I1836" s="93">
        <f t="shared" si="29"/>
        <v>1</v>
      </c>
      <c r="J1836" s="101">
        <v>10200</v>
      </c>
      <c r="K1836" s="101">
        <v>1800</v>
      </c>
      <c r="L1836" s="101">
        <v>0</v>
      </c>
      <c r="M1836" s="108">
        <v>0</v>
      </c>
      <c r="N1836" s="112">
        <v>0</v>
      </c>
      <c r="O1836" s="704" t="s">
        <v>27</v>
      </c>
      <c r="P1836" s="98"/>
      <c r="Q1836" s="98"/>
      <c r="R1836" s="98"/>
      <c r="S1836" s="98"/>
      <c r="T1836" s="98"/>
      <c r="U1836" s="98"/>
      <c r="V1836" s="98"/>
      <c r="W1836" s="98"/>
      <c r="GA1836" s="68"/>
    </row>
    <row r="1837" spans="2:183" s="67" customFormat="1" ht="72.650000000000006" customHeight="1" x14ac:dyDescent="0.35">
      <c r="B1837" s="95" t="s">
        <v>2495</v>
      </c>
      <c r="C1837" s="99" t="s">
        <v>2756</v>
      </c>
      <c r="D1837" s="97"/>
      <c r="E1837" s="99" t="s">
        <v>3039</v>
      </c>
      <c r="F1837" s="100" t="s">
        <v>3040</v>
      </c>
      <c r="G1837" s="115">
        <v>344096.57</v>
      </c>
      <c r="H1837" s="37">
        <f>J1837+K1837+L1837+M1837+N1837</f>
        <v>344096.57</v>
      </c>
      <c r="I1837" s="93">
        <f t="shared" si="29"/>
        <v>1</v>
      </c>
      <c r="J1837" s="110">
        <v>344096.57</v>
      </c>
      <c r="K1837" s="102">
        <v>0</v>
      </c>
      <c r="L1837" s="102">
        <v>0</v>
      </c>
      <c r="M1837" s="108">
        <v>0</v>
      </c>
      <c r="N1837" s="112">
        <v>0</v>
      </c>
      <c r="O1837" s="704" t="s">
        <v>27</v>
      </c>
      <c r="P1837" s="98"/>
      <c r="Q1837" s="98"/>
      <c r="R1837" s="98"/>
      <c r="S1837" s="98"/>
      <c r="T1837" s="98"/>
      <c r="U1837" s="98"/>
      <c r="V1837" s="98"/>
      <c r="W1837" s="98"/>
      <c r="GA1837" s="68"/>
    </row>
    <row r="1838" spans="2:183" s="67" customFormat="1" ht="72.650000000000006" customHeight="1" x14ac:dyDescent="0.35">
      <c r="B1838" s="95" t="s">
        <v>2495</v>
      </c>
      <c r="C1838" s="99" t="s">
        <v>1684</v>
      </c>
      <c r="D1838" s="97"/>
      <c r="E1838" s="99" t="s">
        <v>3041</v>
      </c>
      <c r="F1838" s="100" t="s">
        <v>146</v>
      </c>
      <c r="G1838" s="101">
        <v>69836.820000000007</v>
      </c>
      <c r="H1838" s="37">
        <f>J1838+K1838+L1838+M1838+N1838</f>
        <v>57153.289999999994</v>
      </c>
      <c r="I1838" s="93">
        <f t="shared" si="29"/>
        <v>1</v>
      </c>
      <c r="J1838" s="101">
        <v>45722.63</v>
      </c>
      <c r="K1838" s="101">
        <v>0</v>
      </c>
      <c r="L1838" s="101">
        <v>0</v>
      </c>
      <c r="M1838" s="108">
        <v>0</v>
      </c>
      <c r="N1838" s="112">
        <v>11430.66</v>
      </c>
      <c r="O1838" s="144" t="s">
        <v>27</v>
      </c>
      <c r="P1838" s="117"/>
      <c r="Q1838" s="117"/>
      <c r="R1838" s="117"/>
      <c r="S1838" s="117"/>
      <c r="T1838" s="117"/>
      <c r="U1838" s="117"/>
      <c r="V1838" s="117"/>
      <c r="W1838" s="117"/>
      <c r="GA1838" s="68"/>
    </row>
    <row r="1839" spans="2:183" s="67" customFormat="1" ht="50.15" customHeight="1" x14ac:dyDescent="0.35">
      <c r="B1839" s="95" t="s">
        <v>2495</v>
      </c>
      <c r="C1839" s="111" t="s">
        <v>50</v>
      </c>
      <c r="D1839" s="97"/>
      <c r="E1839" s="107" t="s">
        <v>2396</v>
      </c>
      <c r="F1839" s="106" t="s">
        <v>3042</v>
      </c>
      <c r="G1839" s="101">
        <v>134744.31</v>
      </c>
      <c r="H1839" s="37" t="e">
        <f>J1839+K1839+L1839+M1839+N1839+#REF!</f>
        <v>#REF!</v>
      </c>
      <c r="I1839" s="93" t="e">
        <f>(J1839+K1839+L1839+M1839)/H1839</f>
        <v>#REF!</v>
      </c>
      <c r="J1839" s="101">
        <v>21061</v>
      </c>
      <c r="K1839" s="101">
        <v>3716.65</v>
      </c>
      <c r="L1839" s="101">
        <v>0</v>
      </c>
      <c r="M1839" s="108">
        <v>0</v>
      </c>
      <c r="N1839" s="102">
        <v>9178.5499999999993</v>
      </c>
      <c r="O1839" s="144" t="s">
        <v>27</v>
      </c>
      <c r="P1839" s="98"/>
      <c r="Q1839" s="98"/>
      <c r="R1839" s="98"/>
      <c r="S1839" s="98"/>
      <c r="T1839" s="98"/>
      <c r="U1839" s="98"/>
      <c r="V1839" s="98"/>
      <c r="W1839" s="98"/>
      <c r="GA1839" s="68"/>
    </row>
    <row r="1840" spans="2:183" s="67" customFormat="1" ht="50.15" customHeight="1" x14ac:dyDescent="0.35">
      <c r="B1840" s="95" t="s">
        <v>2495</v>
      </c>
      <c r="C1840" s="111" t="s">
        <v>50</v>
      </c>
      <c r="D1840" s="97"/>
      <c r="E1840" s="99" t="s">
        <v>3043</v>
      </c>
      <c r="F1840" s="100" t="s">
        <v>3044</v>
      </c>
      <c r="G1840" s="101">
        <v>70320</v>
      </c>
      <c r="H1840" s="37">
        <f>J1840+K1840+L1840+M1840+N1840</f>
        <v>62500</v>
      </c>
      <c r="I1840" s="93">
        <f t="shared" ref="I1840:I1849" si="30">(J1840+K1840+L1840+M1840)/H1840</f>
        <v>0.75</v>
      </c>
      <c r="J1840" s="101">
        <v>39843.75</v>
      </c>
      <c r="K1840" s="101">
        <v>7031.25</v>
      </c>
      <c r="L1840" s="101">
        <v>0</v>
      </c>
      <c r="M1840" s="108">
        <v>0</v>
      </c>
      <c r="N1840" s="101">
        <v>15625</v>
      </c>
      <c r="O1840" s="144" t="s">
        <v>27</v>
      </c>
      <c r="P1840" s="98"/>
      <c r="Q1840" s="98"/>
      <c r="R1840" s="98"/>
      <c r="S1840" s="98"/>
      <c r="T1840" s="98"/>
      <c r="U1840" s="98"/>
      <c r="V1840" s="98"/>
      <c r="W1840" s="98"/>
      <c r="GA1840" s="68"/>
    </row>
    <row r="1841" spans="2:183" s="67" customFormat="1" ht="50.15" customHeight="1" x14ac:dyDescent="0.35">
      <c r="B1841" s="95" t="s">
        <v>2495</v>
      </c>
      <c r="C1841" s="111" t="s">
        <v>50</v>
      </c>
      <c r="D1841" s="97"/>
      <c r="E1841" s="99" t="s">
        <v>3045</v>
      </c>
      <c r="F1841" s="100" t="s">
        <v>3034</v>
      </c>
      <c r="G1841" s="101">
        <v>123850</v>
      </c>
      <c r="H1841" s="37">
        <f>J1841+K1841+L1841+M1841+N1841</f>
        <v>123850</v>
      </c>
      <c r="I1841" s="93">
        <f t="shared" si="30"/>
        <v>0.85</v>
      </c>
      <c r="J1841" s="101">
        <v>89481.62</v>
      </c>
      <c r="K1841" s="101">
        <v>15790.88</v>
      </c>
      <c r="L1841" s="101">
        <v>0</v>
      </c>
      <c r="M1841" s="108">
        <v>0</v>
      </c>
      <c r="N1841" s="101">
        <v>18577.5</v>
      </c>
      <c r="O1841" s="144" t="s">
        <v>27</v>
      </c>
      <c r="P1841" s="98"/>
      <c r="Q1841" s="98"/>
      <c r="R1841" s="98"/>
      <c r="S1841" s="98"/>
      <c r="T1841" s="98"/>
      <c r="U1841" s="98"/>
      <c r="V1841" s="98"/>
      <c r="W1841" s="98"/>
      <c r="GA1841" s="68"/>
    </row>
    <row r="1842" spans="2:183" s="67" customFormat="1" ht="50.15" customHeight="1" x14ac:dyDescent="0.35">
      <c r="B1842" s="95" t="s">
        <v>2495</v>
      </c>
      <c r="C1842" s="111" t="s">
        <v>50</v>
      </c>
      <c r="D1842" s="97"/>
      <c r="E1842" s="99" t="s">
        <v>3046</v>
      </c>
      <c r="F1842" s="100" t="s">
        <v>475</v>
      </c>
      <c r="G1842" s="101">
        <v>222143.6</v>
      </c>
      <c r="H1842" s="37">
        <f>J1842+K1842+L1842+M1842+N1842</f>
        <v>222144</v>
      </c>
      <c r="I1842" s="93">
        <f t="shared" si="30"/>
        <v>0.67969132634687413</v>
      </c>
      <c r="J1842" s="101">
        <v>128340.95</v>
      </c>
      <c r="K1842" s="101">
        <v>22648.400000000001</v>
      </c>
      <c r="L1842" s="101">
        <v>0</v>
      </c>
      <c r="M1842" s="108">
        <v>0</v>
      </c>
      <c r="N1842" s="101">
        <v>71154.649999999994</v>
      </c>
      <c r="O1842" s="144" t="s">
        <v>27</v>
      </c>
      <c r="P1842" s="98"/>
      <c r="Q1842" s="98"/>
      <c r="R1842" s="98"/>
      <c r="S1842" s="98"/>
      <c r="T1842" s="98"/>
      <c r="U1842" s="98"/>
      <c r="V1842" s="98"/>
      <c r="W1842" s="98"/>
      <c r="GA1842" s="68"/>
    </row>
    <row r="1843" spans="2:183" s="67" customFormat="1" ht="50.15" customHeight="1" x14ac:dyDescent="0.35">
      <c r="B1843" s="95" t="s">
        <v>2495</v>
      </c>
      <c r="C1843" s="111" t="s">
        <v>50</v>
      </c>
      <c r="D1843" s="97"/>
      <c r="E1843" s="99" t="s">
        <v>3047</v>
      </c>
      <c r="F1843" s="100" t="s">
        <v>737</v>
      </c>
      <c r="G1843" s="101">
        <v>62002</v>
      </c>
      <c r="H1843" s="37">
        <f>J1843+K1843+L1843+M1843+N1843</f>
        <v>60754.75</v>
      </c>
      <c r="I1843" s="93">
        <f t="shared" si="30"/>
        <v>0.74999995885095405</v>
      </c>
      <c r="J1843" s="101">
        <v>38731.15</v>
      </c>
      <c r="K1843" s="101">
        <v>6834.91</v>
      </c>
      <c r="L1843" s="101">
        <v>0</v>
      </c>
      <c r="M1843" s="108">
        <v>0</v>
      </c>
      <c r="N1843" s="101">
        <v>15188.69</v>
      </c>
      <c r="O1843" s="144" t="s">
        <v>27</v>
      </c>
      <c r="P1843" s="98"/>
      <c r="Q1843" s="98"/>
      <c r="R1843" s="98"/>
      <c r="S1843" s="98"/>
      <c r="T1843" s="98"/>
      <c r="U1843" s="98"/>
      <c r="V1843" s="98"/>
      <c r="W1843" s="98"/>
      <c r="GA1843" s="68"/>
    </row>
    <row r="1844" spans="2:183" s="67" customFormat="1" ht="50.15" customHeight="1" x14ac:dyDescent="0.35">
      <c r="B1844" s="95" t="s">
        <v>2495</v>
      </c>
      <c r="C1844" s="111" t="s">
        <v>50</v>
      </c>
      <c r="D1844" s="97"/>
      <c r="E1844" s="99" t="s">
        <v>3048</v>
      </c>
      <c r="F1844" s="100" t="s">
        <v>3049</v>
      </c>
      <c r="G1844" s="101">
        <v>251000</v>
      </c>
      <c r="H1844" s="37">
        <f>J1844+K1844+L1844+M1844+N1844</f>
        <v>183797.19999999998</v>
      </c>
      <c r="I1844" s="93">
        <f t="shared" si="30"/>
        <v>0.65</v>
      </c>
      <c r="J1844" s="101">
        <v>101547.95</v>
      </c>
      <c r="K1844" s="101">
        <v>17920.23</v>
      </c>
      <c r="L1844" s="101">
        <v>0</v>
      </c>
      <c r="M1844" s="108">
        <v>0</v>
      </c>
      <c r="N1844" s="101">
        <v>64329.02</v>
      </c>
      <c r="O1844" s="144" t="s">
        <v>27</v>
      </c>
      <c r="P1844" s="98"/>
      <c r="Q1844" s="98"/>
      <c r="R1844" s="98"/>
      <c r="S1844" s="98"/>
      <c r="T1844" s="98"/>
      <c r="U1844" s="98"/>
      <c r="V1844" s="98"/>
      <c r="W1844" s="98"/>
      <c r="GA1844" s="68"/>
    </row>
    <row r="1845" spans="2:183" s="67" customFormat="1" ht="50.15" customHeight="1" x14ac:dyDescent="0.35">
      <c r="B1845" s="95" t="s">
        <v>2495</v>
      </c>
      <c r="C1845" s="111" t="s">
        <v>50</v>
      </c>
      <c r="D1845" s="97"/>
      <c r="E1845" s="99" t="s">
        <v>3050</v>
      </c>
      <c r="F1845" s="100" t="s">
        <v>384</v>
      </c>
      <c r="G1845" s="101">
        <v>140000</v>
      </c>
      <c r="H1845" s="37">
        <f>J1845+K1845+L1845+M1845+N1845</f>
        <v>93892.9</v>
      </c>
      <c r="I1845" s="93">
        <f t="shared" si="30"/>
        <v>0.74999994674783721</v>
      </c>
      <c r="J1845" s="101">
        <v>59856.71</v>
      </c>
      <c r="K1845" s="101">
        <v>10562.96</v>
      </c>
      <c r="L1845" s="101">
        <v>0</v>
      </c>
      <c r="M1845" s="108">
        <v>0</v>
      </c>
      <c r="N1845" s="101">
        <v>23473.23</v>
      </c>
      <c r="O1845" s="144" t="s">
        <v>27</v>
      </c>
      <c r="P1845" s="98"/>
      <c r="Q1845" s="98"/>
      <c r="R1845" s="98"/>
      <c r="S1845" s="98"/>
      <c r="T1845" s="98"/>
      <c r="U1845" s="98"/>
      <c r="V1845" s="98"/>
      <c r="W1845" s="98"/>
      <c r="GA1845" s="68"/>
    </row>
    <row r="1846" spans="2:183" s="67" customFormat="1" ht="50.15" customHeight="1" x14ac:dyDescent="0.35">
      <c r="B1846" s="95" t="s">
        <v>2495</v>
      </c>
      <c r="C1846" s="111" t="s">
        <v>50</v>
      </c>
      <c r="D1846" s="97"/>
      <c r="E1846" s="653" t="s">
        <v>3051</v>
      </c>
      <c r="F1846" s="96" t="s">
        <v>382</v>
      </c>
      <c r="G1846" s="101">
        <v>59223</v>
      </c>
      <c r="H1846" s="37">
        <f>J1846+K1846+L1846+M1846+N1846</f>
        <v>59000</v>
      </c>
      <c r="I1846" s="93">
        <f t="shared" si="30"/>
        <v>0.75</v>
      </c>
      <c r="J1846" s="101">
        <v>37612.5</v>
      </c>
      <c r="K1846" s="101">
        <v>6637.5</v>
      </c>
      <c r="L1846" s="101">
        <v>0</v>
      </c>
      <c r="M1846" s="108">
        <v>0</v>
      </c>
      <c r="N1846" s="102">
        <v>14750</v>
      </c>
      <c r="O1846" s="144" t="s">
        <v>27</v>
      </c>
      <c r="P1846" s="98"/>
      <c r="Q1846" s="98"/>
      <c r="R1846" s="98"/>
      <c r="S1846" s="98"/>
      <c r="T1846" s="98"/>
      <c r="U1846" s="98"/>
      <c r="V1846" s="98"/>
      <c r="W1846" s="98"/>
      <c r="GA1846" s="68"/>
    </row>
    <row r="1847" spans="2:183" s="67" customFormat="1" ht="50.15" customHeight="1" x14ac:dyDescent="0.35">
      <c r="B1847" s="95" t="s">
        <v>2495</v>
      </c>
      <c r="C1847" s="111" t="s">
        <v>50</v>
      </c>
      <c r="D1847" s="97"/>
      <c r="E1847" s="653" t="s">
        <v>3052</v>
      </c>
      <c r="F1847" s="96" t="s">
        <v>3053</v>
      </c>
      <c r="G1847" s="101">
        <v>140504.07</v>
      </c>
      <c r="H1847" s="37">
        <f>J1847+K1847+L1847+M1847+N1847</f>
        <v>140504.07</v>
      </c>
      <c r="I1847" s="93">
        <f t="shared" si="30"/>
        <v>0.63535013612061197</v>
      </c>
      <c r="J1847" s="101">
        <v>75878.880000000005</v>
      </c>
      <c r="K1847" s="101">
        <v>13390.4</v>
      </c>
      <c r="L1847" s="101">
        <v>0</v>
      </c>
      <c r="M1847" s="108">
        <v>0</v>
      </c>
      <c r="N1847" s="102">
        <v>51234.79</v>
      </c>
      <c r="O1847" s="144" t="s">
        <v>27</v>
      </c>
      <c r="P1847" s="98"/>
      <c r="Q1847" s="98"/>
      <c r="R1847" s="98"/>
      <c r="S1847" s="98"/>
      <c r="T1847" s="98"/>
      <c r="U1847" s="98"/>
      <c r="V1847" s="98"/>
      <c r="W1847" s="98"/>
      <c r="GA1847" s="68"/>
    </row>
    <row r="1848" spans="2:183" s="67" customFormat="1" ht="50.15" customHeight="1" x14ac:dyDescent="0.35">
      <c r="B1848" s="95" t="s">
        <v>2495</v>
      </c>
      <c r="C1848" s="111" t="s">
        <v>1449</v>
      </c>
      <c r="D1848" s="97"/>
      <c r="E1848" s="111" t="s">
        <v>1449</v>
      </c>
      <c r="F1848" s="100" t="s">
        <v>3054</v>
      </c>
      <c r="G1848" s="101">
        <v>48000</v>
      </c>
      <c r="H1848" s="37">
        <f>J1848+K1848+L1848+M1848+N1848</f>
        <v>48000</v>
      </c>
      <c r="I1848" s="93">
        <f t="shared" si="30"/>
        <v>1</v>
      </c>
      <c r="J1848" s="101">
        <v>40800</v>
      </c>
      <c r="K1848" s="101">
        <v>7200</v>
      </c>
      <c r="L1848" s="101">
        <v>0</v>
      </c>
      <c r="M1848" s="108">
        <v>0</v>
      </c>
      <c r="N1848" s="101">
        <v>0</v>
      </c>
      <c r="O1848" s="144" t="s">
        <v>27</v>
      </c>
      <c r="P1848" s="98"/>
      <c r="Q1848" s="98"/>
      <c r="R1848" s="98"/>
      <c r="S1848" s="98"/>
      <c r="T1848" s="98"/>
      <c r="U1848" s="98"/>
      <c r="V1848" s="98"/>
      <c r="W1848" s="98"/>
      <c r="GA1848" s="68"/>
    </row>
    <row r="1849" spans="2:183" s="67" customFormat="1" ht="50.15" customHeight="1" x14ac:dyDescent="0.35">
      <c r="B1849" s="95" t="s">
        <v>2495</v>
      </c>
      <c r="C1849" s="99" t="s">
        <v>1487</v>
      </c>
      <c r="D1849" s="97"/>
      <c r="E1849" s="99" t="s">
        <v>3055</v>
      </c>
      <c r="F1849" s="100" t="s">
        <v>999</v>
      </c>
      <c r="G1849" s="101">
        <v>12000</v>
      </c>
      <c r="H1849" s="37">
        <f>J1849+K1849+L1849+M1849+N1849</f>
        <v>12000</v>
      </c>
      <c r="I1849" s="93">
        <f t="shared" si="30"/>
        <v>1</v>
      </c>
      <c r="J1849" s="101">
        <v>10200</v>
      </c>
      <c r="K1849" s="101">
        <v>1800</v>
      </c>
      <c r="L1849" s="101">
        <v>0</v>
      </c>
      <c r="M1849" s="108">
        <v>0</v>
      </c>
      <c r="N1849" s="101">
        <v>0</v>
      </c>
      <c r="O1849" s="144" t="s">
        <v>27</v>
      </c>
      <c r="P1849" s="98"/>
      <c r="Q1849" s="98"/>
      <c r="R1849" s="98"/>
      <c r="S1849" s="98"/>
      <c r="T1849" s="98"/>
      <c r="U1849" s="98"/>
      <c r="V1849" s="98"/>
      <c r="W1849" s="98"/>
      <c r="GA1849" s="68"/>
    </row>
    <row r="1850" spans="2:183" s="67" customFormat="1" ht="75" customHeight="1" x14ac:dyDescent="0.35">
      <c r="B1850" s="119" t="s">
        <v>2495</v>
      </c>
      <c r="C1850" s="122" t="s">
        <v>3056</v>
      </c>
      <c r="D1850" s="123"/>
      <c r="E1850" s="125" t="s">
        <v>3058</v>
      </c>
      <c r="F1850" s="123" t="s">
        <v>429</v>
      </c>
      <c r="G1850" s="131">
        <v>82289.58</v>
      </c>
      <c r="H1850" s="37">
        <f>J1850+K1850+L1850+M1850+N1850</f>
        <v>82289.58</v>
      </c>
      <c r="I1850" s="93">
        <f t="shared" ref="I1850:I1878" si="31">(J1850+K1850+L1850+M1850)/H1850</f>
        <v>0.60000002430441379</v>
      </c>
      <c r="J1850" s="131">
        <v>49373.75</v>
      </c>
      <c r="K1850" s="131">
        <v>0</v>
      </c>
      <c r="L1850" s="131">
        <v>0</v>
      </c>
      <c r="M1850" s="108">
        <v>0</v>
      </c>
      <c r="N1850" s="139">
        <v>32915.83</v>
      </c>
      <c r="O1850" s="144" t="s">
        <v>27</v>
      </c>
      <c r="P1850" s="655"/>
      <c r="Q1850" s="655"/>
      <c r="R1850" s="655"/>
      <c r="S1850" s="655"/>
      <c r="T1850" s="655"/>
      <c r="U1850" s="655"/>
      <c r="V1850" s="655"/>
      <c r="W1850" s="655"/>
      <c r="GA1850" s="68"/>
    </row>
    <row r="1851" spans="2:183" s="67" customFormat="1" ht="50.15" customHeight="1" x14ac:dyDescent="0.35">
      <c r="B1851" s="119" t="s">
        <v>2495</v>
      </c>
      <c r="C1851" s="122" t="s">
        <v>50</v>
      </c>
      <c r="D1851" s="118"/>
      <c r="E1851" s="125" t="s">
        <v>3059</v>
      </c>
      <c r="F1851" s="123" t="s">
        <v>3060</v>
      </c>
      <c r="G1851" s="131">
        <v>159300</v>
      </c>
      <c r="H1851" s="37">
        <f>J1851+K1851+L1851+M1851+N1851</f>
        <v>153303.4</v>
      </c>
      <c r="I1851" s="93">
        <f t="shared" si="31"/>
        <v>0.75</v>
      </c>
      <c r="J1851" s="131">
        <v>97730.91</v>
      </c>
      <c r="K1851" s="131">
        <v>17246.64</v>
      </c>
      <c r="L1851" s="135">
        <v>0</v>
      </c>
      <c r="M1851" s="108">
        <v>0</v>
      </c>
      <c r="N1851" s="139">
        <v>38325.85</v>
      </c>
      <c r="O1851" s="144" t="s">
        <v>27</v>
      </c>
      <c r="P1851" s="655"/>
      <c r="Q1851" s="655"/>
      <c r="R1851" s="655"/>
      <c r="S1851" s="655"/>
      <c r="T1851" s="655"/>
      <c r="U1851" s="655"/>
      <c r="V1851" s="655"/>
      <c r="W1851" s="655"/>
      <c r="GA1851" s="68"/>
    </row>
    <row r="1852" spans="2:183" s="67" customFormat="1" ht="50.15" customHeight="1" x14ac:dyDescent="0.35">
      <c r="B1852" s="119" t="s">
        <v>2495</v>
      </c>
      <c r="C1852" s="122" t="s">
        <v>50</v>
      </c>
      <c r="D1852" s="118"/>
      <c r="E1852" s="125" t="s">
        <v>3061</v>
      </c>
      <c r="F1852" s="121" t="s">
        <v>1143</v>
      </c>
      <c r="G1852" s="131">
        <v>45300</v>
      </c>
      <c r="H1852" s="37">
        <f>J1852+K1852+L1852+M1852+N1852</f>
        <v>45300</v>
      </c>
      <c r="I1852" s="93">
        <f t="shared" si="31"/>
        <v>0.75</v>
      </c>
      <c r="J1852" s="135">
        <v>14955.75</v>
      </c>
      <c r="K1852" s="135">
        <v>2639.25</v>
      </c>
      <c r="L1852" s="135">
        <v>16380</v>
      </c>
      <c r="M1852" s="108">
        <v>0</v>
      </c>
      <c r="N1852" s="135">
        <v>11325</v>
      </c>
      <c r="O1852" s="144" t="s">
        <v>27</v>
      </c>
      <c r="P1852" s="655"/>
      <c r="Q1852" s="655"/>
      <c r="R1852" s="655"/>
      <c r="S1852" s="655"/>
      <c r="T1852" s="655"/>
      <c r="U1852" s="655"/>
      <c r="V1852" s="655"/>
      <c r="W1852" s="655"/>
      <c r="GA1852" s="68"/>
    </row>
    <row r="1853" spans="2:183" s="67" customFormat="1" ht="50.15" customHeight="1" x14ac:dyDescent="0.35">
      <c r="B1853" s="119" t="s">
        <v>2495</v>
      </c>
      <c r="C1853" s="122" t="s">
        <v>50</v>
      </c>
      <c r="D1853" s="97"/>
      <c r="E1853" s="126" t="s">
        <v>3062</v>
      </c>
      <c r="F1853" s="123" t="s">
        <v>1735</v>
      </c>
      <c r="G1853" s="131">
        <v>125756.04</v>
      </c>
      <c r="H1853" s="37">
        <f>J1853+K1853+L1853+M1853+N1853</f>
        <v>125756.04000000001</v>
      </c>
      <c r="I1853" s="93">
        <f t="shared" si="31"/>
        <v>0.73442873996350388</v>
      </c>
      <c r="J1853" s="131">
        <v>78505.02</v>
      </c>
      <c r="K1853" s="131">
        <v>13853.83</v>
      </c>
      <c r="L1853" s="135">
        <v>0</v>
      </c>
      <c r="M1853" s="108">
        <v>0</v>
      </c>
      <c r="N1853" s="139">
        <v>33397.19</v>
      </c>
      <c r="O1853" s="144" t="s">
        <v>27</v>
      </c>
      <c r="P1853" s="655"/>
      <c r="Q1853" s="655"/>
      <c r="R1853" s="655"/>
      <c r="S1853" s="655"/>
      <c r="T1853" s="655"/>
      <c r="U1853" s="655"/>
      <c r="V1853" s="655"/>
      <c r="W1853" s="655"/>
      <c r="GA1853" s="68"/>
    </row>
    <row r="1854" spans="2:183" s="67" customFormat="1" ht="64.75" customHeight="1" x14ac:dyDescent="0.35">
      <c r="B1854" s="119" t="s">
        <v>2495</v>
      </c>
      <c r="C1854" s="122" t="s">
        <v>1633</v>
      </c>
      <c r="D1854" s="97"/>
      <c r="E1854" s="124" t="s">
        <v>3063</v>
      </c>
      <c r="F1854" s="121" t="s">
        <v>1975</v>
      </c>
      <c r="G1854" s="79">
        <v>42448.13</v>
      </c>
      <c r="H1854" s="37">
        <f>J1854+K1854+L1854+M1854+N1854</f>
        <v>24069</v>
      </c>
      <c r="I1854" s="93">
        <f t="shared" si="31"/>
        <v>1</v>
      </c>
      <c r="J1854" s="79">
        <v>24069</v>
      </c>
      <c r="K1854" s="79">
        <v>0</v>
      </c>
      <c r="L1854" s="79">
        <v>0</v>
      </c>
      <c r="M1854" s="108">
        <v>0</v>
      </c>
      <c r="N1854" s="94">
        <v>0</v>
      </c>
      <c r="O1854" s="144" t="s">
        <v>27</v>
      </c>
      <c r="P1854" s="655"/>
      <c r="Q1854" s="655"/>
      <c r="R1854" s="655"/>
      <c r="S1854" s="655"/>
      <c r="T1854" s="655"/>
      <c r="U1854" s="655"/>
      <c r="V1854" s="655"/>
      <c r="W1854" s="655"/>
      <c r="GA1854" s="68"/>
    </row>
    <row r="1855" spans="2:183" s="67" customFormat="1" ht="74.400000000000006" customHeight="1" x14ac:dyDescent="0.35">
      <c r="B1855" s="119" t="s">
        <v>2495</v>
      </c>
      <c r="C1855" s="122" t="s">
        <v>50</v>
      </c>
      <c r="D1855" s="97"/>
      <c r="E1855" s="124" t="s">
        <v>3064</v>
      </c>
      <c r="F1855" s="121" t="s">
        <v>3065</v>
      </c>
      <c r="G1855" s="131">
        <v>183333.85</v>
      </c>
      <c r="H1855" s="37">
        <f>J1855+K1855+L1855+M1855+N1855</f>
        <v>34301.4</v>
      </c>
      <c r="I1855" s="93">
        <f t="shared" si="31"/>
        <v>0.5402622050411936</v>
      </c>
      <c r="J1855" s="131">
        <v>15751.98</v>
      </c>
      <c r="K1855" s="131">
        <v>2779.77</v>
      </c>
      <c r="L1855" s="131">
        <v>0</v>
      </c>
      <c r="M1855" s="108">
        <v>0</v>
      </c>
      <c r="N1855" s="139">
        <v>15769.65</v>
      </c>
      <c r="O1855" s="144" t="s">
        <v>27</v>
      </c>
      <c r="P1855" s="655"/>
      <c r="Q1855" s="655"/>
      <c r="R1855" s="655"/>
      <c r="S1855" s="655"/>
      <c r="T1855" s="655"/>
      <c r="U1855" s="655"/>
      <c r="V1855" s="655"/>
      <c r="W1855" s="655"/>
      <c r="GA1855" s="68"/>
    </row>
    <row r="1856" spans="2:183" s="67" customFormat="1" ht="50.15" customHeight="1" x14ac:dyDescent="0.35">
      <c r="B1856" s="119" t="s">
        <v>2495</v>
      </c>
      <c r="C1856" s="122" t="s">
        <v>50</v>
      </c>
      <c r="D1856" s="97"/>
      <c r="E1856" s="124" t="s">
        <v>3066</v>
      </c>
      <c r="F1856" s="121" t="s">
        <v>514</v>
      </c>
      <c r="G1856" s="131">
        <v>196711</v>
      </c>
      <c r="H1856" s="37">
        <f>J1856+K1856+L1856+M1856+N1856</f>
        <v>141159</v>
      </c>
      <c r="I1856" s="93">
        <f t="shared" si="31"/>
        <v>0.73143795294667713</v>
      </c>
      <c r="J1856" s="131">
        <v>87761.69</v>
      </c>
      <c r="K1856" s="131">
        <v>15487.36</v>
      </c>
      <c r="L1856" s="131">
        <v>0</v>
      </c>
      <c r="M1856" s="108">
        <v>0</v>
      </c>
      <c r="N1856" s="139">
        <v>37909.949999999997</v>
      </c>
      <c r="O1856" s="144" t="s">
        <v>27</v>
      </c>
      <c r="P1856" s="655"/>
      <c r="Q1856" s="655"/>
      <c r="R1856" s="655"/>
      <c r="S1856" s="655"/>
      <c r="T1856" s="655"/>
      <c r="U1856" s="655"/>
      <c r="V1856" s="655"/>
      <c r="W1856" s="655"/>
      <c r="GA1856" s="68"/>
    </row>
    <row r="1857" spans="2:183" s="67" customFormat="1" ht="50.15" customHeight="1" x14ac:dyDescent="0.35">
      <c r="B1857" s="119" t="s">
        <v>2495</v>
      </c>
      <c r="C1857" s="122" t="s">
        <v>50</v>
      </c>
      <c r="D1857" s="97"/>
      <c r="E1857" s="127" t="s">
        <v>3067</v>
      </c>
      <c r="F1857" s="120" t="s">
        <v>3068</v>
      </c>
      <c r="G1857" s="131">
        <v>188366.2</v>
      </c>
      <c r="H1857" s="37">
        <f>J1857+K1857+L1857+M1857+N1857</f>
        <v>188066.2</v>
      </c>
      <c r="I1857" s="93">
        <f t="shared" si="31"/>
        <v>0.64999999999999991</v>
      </c>
      <c r="J1857" s="131">
        <v>103906.57</v>
      </c>
      <c r="K1857" s="131">
        <v>18336.46</v>
      </c>
      <c r="L1857" s="135">
        <v>0</v>
      </c>
      <c r="M1857" s="108">
        <v>0</v>
      </c>
      <c r="N1857" s="139">
        <v>65823.17</v>
      </c>
      <c r="O1857" s="144" t="s">
        <v>27</v>
      </c>
      <c r="P1857" s="655"/>
      <c r="Q1857" s="655"/>
      <c r="R1857" s="655"/>
      <c r="S1857" s="655"/>
      <c r="T1857" s="655"/>
      <c r="U1857" s="655"/>
      <c r="V1857" s="655"/>
      <c r="W1857" s="655"/>
      <c r="GA1857" s="68"/>
    </row>
    <row r="1858" spans="2:183" s="67" customFormat="1" ht="50.15" customHeight="1" x14ac:dyDescent="0.35">
      <c r="B1858" s="119" t="s">
        <v>2495</v>
      </c>
      <c r="C1858" s="122" t="s">
        <v>50</v>
      </c>
      <c r="D1858" s="97"/>
      <c r="E1858" s="124" t="s">
        <v>3069</v>
      </c>
      <c r="F1858" s="121" t="s">
        <v>3070</v>
      </c>
      <c r="G1858" s="131">
        <v>151027.32</v>
      </c>
      <c r="H1858" s="37">
        <f>J1858+K1858+L1858+M1858+N1858</f>
        <v>149927.16999999998</v>
      </c>
      <c r="I1858" s="93">
        <f t="shared" si="31"/>
        <v>0.83550699983198518</v>
      </c>
      <c r="J1858" s="131">
        <v>106475.42</v>
      </c>
      <c r="K1858" s="131">
        <v>18789.78</v>
      </c>
      <c r="L1858" s="131">
        <v>0</v>
      </c>
      <c r="M1858" s="108">
        <v>0</v>
      </c>
      <c r="N1858" s="139">
        <v>24661.97</v>
      </c>
      <c r="O1858" s="144" t="s">
        <v>27</v>
      </c>
      <c r="P1858" s="655"/>
      <c r="Q1858" s="655"/>
      <c r="R1858" s="655"/>
      <c r="S1858" s="655"/>
      <c r="T1858" s="655"/>
      <c r="U1858" s="655"/>
      <c r="V1858" s="655"/>
      <c r="W1858" s="655"/>
      <c r="GA1858" s="68"/>
    </row>
    <row r="1859" spans="2:183" s="67" customFormat="1" ht="50.15" customHeight="1" x14ac:dyDescent="0.35">
      <c r="B1859" s="119" t="s">
        <v>2495</v>
      </c>
      <c r="C1859" s="122" t="s">
        <v>312</v>
      </c>
      <c r="D1859" s="97"/>
      <c r="E1859" s="127" t="s">
        <v>3071</v>
      </c>
      <c r="F1859" s="120" t="s">
        <v>2884</v>
      </c>
      <c r="G1859" s="131">
        <v>815.58</v>
      </c>
      <c r="H1859" s="37">
        <f>J1859+K1859+L1859+M1859+N1859</f>
        <v>793</v>
      </c>
      <c r="I1859" s="93">
        <f t="shared" si="31"/>
        <v>1</v>
      </c>
      <c r="J1859" s="135">
        <v>674.05</v>
      </c>
      <c r="K1859" s="135">
        <v>118.95</v>
      </c>
      <c r="L1859" s="135">
        <v>0</v>
      </c>
      <c r="M1859" s="108">
        <v>0</v>
      </c>
      <c r="N1859" s="140">
        <v>0</v>
      </c>
      <c r="O1859" s="144" t="s">
        <v>27</v>
      </c>
      <c r="P1859" s="655"/>
      <c r="Q1859" s="655"/>
      <c r="R1859" s="655"/>
      <c r="S1859" s="655"/>
      <c r="T1859" s="655"/>
      <c r="U1859" s="655"/>
      <c r="V1859" s="655"/>
      <c r="W1859" s="655"/>
      <c r="GA1859" s="68"/>
    </row>
    <row r="1860" spans="2:183" s="67" customFormat="1" ht="50.15" customHeight="1" x14ac:dyDescent="0.35">
      <c r="B1860" s="119" t="s">
        <v>2495</v>
      </c>
      <c r="C1860" s="122" t="s">
        <v>50</v>
      </c>
      <c r="D1860" s="97"/>
      <c r="E1860" s="125" t="s">
        <v>3072</v>
      </c>
      <c r="F1860" s="121" t="s">
        <v>3073</v>
      </c>
      <c r="G1860" s="131">
        <v>71085.679999999993</v>
      </c>
      <c r="H1860" s="37">
        <f>J1860+K1860+L1860+M1860+N1860</f>
        <v>49645.68</v>
      </c>
      <c r="I1860" s="93">
        <f t="shared" si="31"/>
        <v>0.75</v>
      </c>
      <c r="J1860" s="135">
        <v>31649.119999999999</v>
      </c>
      <c r="K1860" s="135">
        <v>5585.14</v>
      </c>
      <c r="L1860" s="135">
        <v>0</v>
      </c>
      <c r="M1860" s="108">
        <v>0</v>
      </c>
      <c r="N1860" s="135">
        <v>12411.42</v>
      </c>
      <c r="O1860" s="144" t="s">
        <v>27</v>
      </c>
      <c r="P1860" s="655"/>
      <c r="Q1860" s="655"/>
      <c r="R1860" s="655"/>
      <c r="S1860" s="655"/>
      <c r="T1860" s="655"/>
      <c r="U1860" s="655"/>
      <c r="V1860" s="655"/>
      <c r="W1860" s="655"/>
      <c r="GA1860" s="68"/>
    </row>
    <row r="1861" spans="2:183" s="67" customFormat="1" ht="50.15" customHeight="1" x14ac:dyDescent="0.35">
      <c r="B1861" s="119" t="s">
        <v>2495</v>
      </c>
      <c r="C1861" s="122" t="s">
        <v>50</v>
      </c>
      <c r="D1861" s="97"/>
      <c r="E1861" s="128" t="s">
        <v>3074</v>
      </c>
      <c r="F1861" s="123" t="s">
        <v>3075</v>
      </c>
      <c r="G1861" s="131">
        <v>43900</v>
      </c>
      <c r="H1861" s="37">
        <f>J1861+K1861+L1861+M1861+N1861</f>
        <v>43900</v>
      </c>
      <c r="I1861" s="93">
        <f t="shared" si="31"/>
        <v>0.75</v>
      </c>
      <c r="J1861" s="131">
        <v>27986.25</v>
      </c>
      <c r="K1861" s="138">
        <v>4938.75</v>
      </c>
      <c r="L1861" s="135">
        <v>0</v>
      </c>
      <c r="M1861" s="108">
        <v>0</v>
      </c>
      <c r="N1861" s="141">
        <v>10975</v>
      </c>
      <c r="O1861" s="144" t="s">
        <v>27</v>
      </c>
      <c r="P1861" s="655"/>
      <c r="Q1861" s="655"/>
      <c r="R1861" s="655"/>
      <c r="S1861" s="655"/>
      <c r="T1861" s="655"/>
      <c r="U1861" s="655"/>
      <c r="V1861" s="655"/>
      <c r="W1861" s="655"/>
      <c r="GA1861" s="68"/>
    </row>
    <row r="1862" spans="2:183" s="67" customFormat="1" ht="50.15" customHeight="1" x14ac:dyDescent="0.35">
      <c r="B1862" s="119" t="s">
        <v>2495</v>
      </c>
      <c r="C1862" s="122" t="s">
        <v>50</v>
      </c>
      <c r="D1862" s="97"/>
      <c r="E1862" s="125" t="s">
        <v>3061</v>
      </c>
      <c r="F1862" s="121" t="s">
        <v>1056</v>
      </c>
      <c r="G1862" s="131">
        <v>45300</v>
      </c>
      <c r="H1862" s="37">
        <f>J1862+K1862+L1862+M1862+N1862</f>
        <v>45300</v>
      </c>
      <c r="I1862" s="93">
        <f t="shared" si="31"/>
        <v>0.75</v>
      </c>
      <c r="J1862" s="135">
        <v>14955.75</v>
      </c>
      <c r="K1862" s="135">
        <v>2639.25</v>
      </c>
      <c r="L1862" s="135">
        <v>16380</v>
      </c>
      <c r="M1862" s="108">
        <v>0</v>
      </c>
      <c r="N1862" s="135">
        <v>11325</v>
      </c>
      <c r="O1862" s="144" t="s">
        <v>27</v>
      </c>
      <c r="P1862" s="655"/>
      <c r="Q1862" s="655"/>
      <c r="R1862" s="655"/>
      <c r="S1862" s="655"/>
      <c r="T1862" s="655"/>
      <c r="U1862" s="655"/>
      <c r="V1862" s="655"/>
      <c r="W1862" s="655"/>
      <c r="GA1862" s="68"/>
    </row>
    <row r="1863" spans="2:183" s="67" customFormat="1" ht="50.15" customHeight="1" x14ac:dyDescent="0.35">
      <c r="B1863" s="119" t="s">
        <v>2495</v>
      </c>
      <c r="C1863" s="122" t="s">
        <v>72</v>
      </c>
      <c r="D1863" s="97"/>
      <c r="E1863" s="125" t="s">
        <v>3076</v>
      </c>
      <c r="F1863" s="121" t="s">
        <v>3077</v>
      </c>
      <c r="G1863" s="131">
        <v>58713.57</v>
      </c>
      <c r="H1863" s="37">
        <f>J1863+K1863+L1863+M1863+N1863</f>
        <v>48435.369999999995</v>
      </c>
      <c r="I1863" s="93">
        <f t="shared" si="31"/>
        <v>0.75000005161517302</v>
      </c>
      <c r="J1863" s="135">
        <v>36326.53</v>
      </c>
      <c r="K1863" s="135">
        <v>0</v>
      </c>
      <c r="L1863" s="135">
        <v>0</v>
      </c>
      <c r="M1863" s="108">
        <v>0</v>
      </c>
      <c r="N1863" s="135">
        <v>12108.84</v>
      </c>
      <c r="O1863" s="144" t="s">
        <v>27</v>
      </c>
      <c r="P1863" s="655"/>
      <c r="Q1863" s="655"/>
      <c r="R1863" s="655"/>
      <c r="S1863" s="655"/>
      <c r="T1863" s="655"/>
      <c r="U1863" s="655"/>
      <c r="V1863" s="655"/>
      <c r="W1863" s="655"/>
      <c r="GA1863" s="68"/>
    </row>
    <row r="1864" spans="2:183" s="67" customFormat="1" ht="50.15" customHeight="1" x14ac:dyDescent="0.35">
      <c r="B1864" s="119" t="s">
        <v>2495</v>
      </c>
      <c r="C1864" s="122" t="s">
        <v>1603</v>
      </c>
      <c r="D1864" s="97"/>
      <c r="E1864" s="129" t="s">
        <v>3078</v>
      </c>
      <c r="F1864" s="119" t="s">
        <v>3079</v>
      </c>
      <c r="G1864" s="132">
        <v>178162.94</v>
      </c>
      <c r="H1864" s="37">
        <f>J1864+K1864+L1864+M1864+N1864</f>
        <v>151604.49</v>
      </c>
      <c r="I1864" s="93">
        <f t="shared" si="31"/>
        <v>0.65000000989416606</v>
      </c>
      <c r="J1864" s="136">
        <v>83761.48</v>
      </c>
      <c r="K1864" s="136">
        <v>14781.44</v>
      </c>
      <c r="L1864" s="136">
        <v>0</v>
      </c>
      <c r="M1864" s="108">
        <v>0</v>
      </c>
      <c r="N1864" s="136">
        <v>53061.57</v>
      </c>
      <c r="O1864" s="144" t="s">
        <v>27</v>
      </c>
      <c r="P1864" s="655"/>
      <c r="Q1864" s="655"/>
      <c r="R1864" s="655"/>
      <c r="S1864" s="655"/>
      <c r="T1864" s="655"/>
      <c r="U1864" s="655"/>
      <c r="V1864" s="655"/>
      <c r="W1864" s="655"/>
      <c r="GA1864" s="68"/>
    </row>
    <row r="1865" spans="2:183" s="67" customFormat="1" ht="50.15" customHeight="1" x14ac:dyDescent="0.35">
      <c r="B1865" s="119" t="s">
        <v>2495</v>
      </c>
      <c r="C1865" s="122" t="s">
        <v>72</v>
      </c>
      <c r="D1865" s="97"/>
      <c r="E1865" s="125" t="s">
        <v>3080</v>
      </c>
      <c r="F1865" s="121" t="s">
        <v>3081</v>
      </c>
      <c r="G1865" s="131">
        <v>133597.6</v>
      </c>
      <c r="H1865" s="37">
        <f>J1865+K1865+L1865+M1865+N1865</f>
        <v>133597.6</v>
      </c>
      <c r="I1865" s="93">
        <f t="shared" si="31"/>
        <v>0.75</v>
      </c>
      <c r="J1865" s="135">
        <v>100198.2</v>
      </c>
      <c r="K1865" s="135">
        <v>0</v>
      </c>
      <c r="L1865" s="135">
        <v>0</v>
      </c>
      <c r="M1865" s="108">
        <v>0</v>
      </c>
      <c r="N1865" s="135">
        <v>33399.4</v>
      </c>
      <c r="O1865" s="144" t="s">
        <v>27</v>
      </c>
      <c r="P1865" s="655"/>
      <c r="Q1865" s="655"/>
      <c r="R1865" s="655"/>
      <c r="S1865" s="655"/>
      <c r="T1865" s="655"/>
      <c r="U1865" s="655"/>
      <c r="V1865" s="655"/>
      <c r="W1865" s="655"/>
      <c r="GA1865" s="68"/>
    </row>
    <row r="1866" spans="2:183" s="67" customFormat="1" ht="69.650000000000006" customHeight="1" x14ac:dyDescent="0.35">
      <c r="B1866" s="119" t="s">
        <v>2495</v>
      </c>
      <c r="C1866" s="122" t="s">
        <v>50</v>
      </c>
      <c r="D1866" s="97"/>
      <c r="E1866" s="127" t="s">
        <v>3082</v>
      </c>
      <c r="F1866" s="120" t="s">
        <v>2158</v>
      </c>
      <c r="G1866" s="131" t="s">
        <v>3099</v>
      </c>
      <c r="H1866" s="37">
        <f>J1866+K1866+L1866+M1866+N1866</f>
        <v>91005.06</v>
      </c>
      <c r="I1866" s="93">
        <f t="shared" si="31"/>
        <v>0.68249941267002079</v>
      </c>
      <c r="J1866" s="135">
        <v>52794.26</v>
      </c>
      <c r="K1866" s="135">
        <v>9316.64</v>
      </c>
      <c r="L1866" s="135">
        <v>0</v>
      </c>
      <c r="M1866" s="108">
        <v>0</v>
      </c>
      <c r="N1866" s="140">
        <v>28894.16</v>
      </c>
      <c r="O1866" s="144" t="s">
        <v>27</v>
      </c>
      <c r="P1866" s="655"/>
      <c r="Q1866" s="655"/>
      <c r="R1866" s="655"/>
      <c r="S1866" s="655"/>
      <c r="T1866" s="655"/>
      <c r="U1866" s="655"/>
      <c r="V1866" s="655"/>
      <c r="W1866" s="655"/>
      <c r="GA1866" s="68"/>
    </row>
    <row r="1867" spans="2:183" s="67" customFormat="1" ht="52.25" customHeight="1" x14ac:dyDescent="0.35">
      <c r="B1867" s="119" t="s">
        <v>2495</v>
      </c>
      <c r="C1867" s="122" t="s">
        <v>50</v>
      </c>
      <c r="D1867" s="97"/>
      <c r="E1867" s="127" t="s">
        <v>3083</v>
      </c>
      <c r="F1867" s="120" t="s">
        <v>3084</v>
      </c>
      <c r="G1867" s="131">
        <v>176904.55</v>
      </c>
      <c r="H1867" s="37">
        <f>J1867+K1867+L1867+M1867+N1867</f>
        <v>36520</v>
      </c>
      <c r="I1867" s="93">
        <f t="shared" si="31"/>
        <v>0.75</v>
      </c>
      <c r="J1867" s="135">
        <v>23281.5</v>
      </c>
      <c r="K1867" s="135">
        <v>4108.5</v>
      </c>
      <c r="L1867" s="135">
        <v>0</v>
      </c>
      <c r="M1867" s="108">
        <v>0</v>
      </c>
      <c r="N1867" s="140">
        <v>9130</v>
      </c>
      <c r="O1867" s="144" t="s">
        <v>27</v>
      </c>
      <c r="P1867" s="655"/>
      <c r="Q1867" s="655"/>
      <c r="R1867" s="655"/>
      <c r="S1867" s="655"/>
      <c r="T1867" s="655"/>
      <c r="U1867" s="655"/>
      <c r="V1867" s="655"/>
      <c r="W1867" s="655"/>
      <c r="GA1867" s="68"/>
    </row>
    <row r="1868" spans="2:183" s="67" customFormat="1" ht="50.15" customHeight="1" x14ac:dyDescent="0.35">
      <c r="B1868" s="119" t="s">
        <v>2495</v>
      </c>
      <c r="C1868" s="122" t="s">
        <v>50</v>
      </c>
      <c r="D1868" s="97"/>
      <c r="E1868" s="125" t="s">
        <v>3085</v>
      </c>
      <c r="F1868" s="121" t="s">
        <v>443</v>
      </c>
      <c r="G1868" s="131">
        <v>358202.5</v>
      </c>
      <c r="H1868" s="37">
        <f>J1868+K1868+L1868+M1868+N1868</f>
        <v>347553.65</v>
      </c>
      <c r="I1868" s="93">
        <f t="shared" si="31"/>
        <v>0.70021943374785445</v>
      </c>
      <c r="J1868" s="135">
        <v>206859.24</v>
      </c>
      <c r="K1868" s="135">
        <v>36504.58</v>
      </c>
      <c r="L1868" s="135">
        <v>0</v>
      </c>
      <c r="M1868" s="108">
        <v>0</v>
      </c>
      <c r="N1868" s="135">
        <v>104189.83</v>
      </c>
      <c r="O1868" s="144" t="s">
        <v>27</v>
      </c>
      <c r="P1868" s="655"/>
      <c r="Q1868" s="655"/>
      <c r="R1868" s="655"/>
      <c r="S1868" s="655"/>
      <c r="T1868" s="655"/>
      <c r="U1868" s="655"/>
      <c r="V1868" s="655"/>
      <c r="W1868" s="655"/>
      <c r="GA1868" s="68"/>
    </row>
    <row r="1869" spans="2:183" s="67" customFormat="1" ht="64.75" customHeight="1" x14ac:dyDescent="0.35">
      <c r="B1869" s="119" t="s">
        <v>2495</v>
      </c>
      <c r="C1869" s="122" t="s">
        <v>50</v>
      </c>
      <c r="D1869" s="97"/>
      <c r="E1869" s="125" t="s">
        <v>3086</v>
      </c>
      <c r="F1869" s="121" t="s">
        <v>544</v>
      </c>
      <c r="G1869" s="131">
        <v>306201.75</v>
      </c>
      <c r="H1869" s="37">
        <f>J1869+K1869+L1869+M1869+N1869</f>
        <v>113338.25</v>
      </c>
      <c r="I1869" s="93">
        <f t="shared" si="31"/>
        <v>0.75000002205786664</v>
      </c>
      <c r="J1869" s="135">
        <v>72253.13</v>
      </c>
      <c r="K1869" s="135">
        <v>12750.56</v>
      </c>
      <c r="L1869" s="135">
        <v>0</v>
      </c>
      <c r="M1869" s="108">
        <v>0</v>
      </c>
      <c r="N1869" s="135">
        <v>28334.560000000001</v>
      </c>
      <c r="O1869" s="144" t="s">
        <v>27</v>
      </c>
      <c r="P1869" s="655"/>
      <c r="Q1869" s="655"/>
      <c r="R1869" s="655"/>
      <c r="S1869" s="655"/>
      <c r="T1869" s="655"/>
      <c r="U1869" s="655"/>
      <c r="V1869" s="655"/>
      <c r="W1869" s="655"/>
      <c r="GA1869" s="68"/>
    </row>
    <row r="1870" spans="2:183" s="67" customFormat="1" ht="50.15" customHeight="1" x14ac:dyDescent="0.35">
      <c r="B1870" s="119" t="s">
        <v>2495</v>
      </c>
      <c r="C1870" s="122" t="s">
        <v>50</v>
      </c>
      <c r="D1870" s="97"/>
      <c r="E1870" s="125" t="s">
        <v>3061</v>
      </c>
      <c r="F1870" s="121" t="s">
        <v>3087</v>
      </c>
      <c r="G1870" s="131">
        <v>45300</v>
      </c>
      <c r="H1870" s="37">
        <f>J1870+K1870+L1870+M1870+N1870</f>
        <v>45300</v>
      </c>
      <c r="I1870" s="93">
        <f t="shared" si="31"/>
        <v>0.75</v>
      </c>
      <c r="J1870" s="135">
        <v>14955.75</v>
      </c>
      <c r="K1870" s="135">
        <v>2639.25</v>
      </c>
      <c r="L1870" s="135">
        <v>16380</v>
      </c>
      <c r="M1870" s="108">
        <v>0</v>
      </c>
      <c r="N1870" s="135">
        <v>11325</v>
      </c>
      <c r="O1870" s="144" t="s">
        <v>27</v>
      </c>
      <c r="P1870" s="655"/>
      <c r="Q1870" s="655"/>
      <c r="R1870" s="655"/>
      <c r="S1870" s="655"/>
      <c r="T1870" s="655"/>
      <c r="U1870" s="655"/>
      <c r="V1870" s="655"/>
      <c r="W1870" s="655"/>
      <c r="GA1870" s="68"/>
    </row>
    <row r="1871" spans="2:183" s="67" customFormat="1" ht="50.15" customHeight="1" x14ac:dyDescent="0.35">
      <c r="B1871" s="119" t="s">
        <v>2495</v>
      </c>
      <c r="C1871" s="122" t="s">
        <v>50</v>
      </c>
      <c r="D1871" s="97"/>
      <c r="E1871" s="125" t="s">
        <v>3061</v>
      </c>
      <c r="F1871" s="121" t="s">
        <v>1160</v>
      </c>
      <c r="G1871" s="131">
        <v>45300</v>
      </c>
      <c r="H1871" s="37">
        <f>J1871+K1871+L1871+M1871+N1871</f>
        <v>45300</v>
      </c>
      <c r="I1871" s="93">
        <f t="shared" si="31"/>
        <v>0.75</v>
      </c>
      <c r="J1871" s="135">
        <v>15253.25</v>
      </c>
      <c r="K1871" s="135">
        <v>2691.75</v>
      </c>
      <c r="L1871" s="135">
        <v>16030</v>
      </c>
      <c r="M1871" s="108">
        <v>0</v>
      </c>
      <c r="N1871" s="135">
        <v>11325</v>
      </c>
      <c r="O1871" s="144" t="s">
        <v>27</v>
      </c>
      <c r="P1871" s="655"/>
      <c r="Q1871" s="655"/>
      <c r="R1871" s="655"/>
      <c r="S1871" s="655"/>
      <c r="T1871" s="655"/>
      <c r="U1871" s="655"/>
      <c r="V1871" s="655"/>
      <c r="W1871" s="655"/>
      <c r="GA1871" s="68"/>
    </row>
    <row r="1872" spans="2:183" s="67" customFormat="1" ht="50.15" customHeight="1" x14ac:dyDescent="0.35">
      <c r="B1872" s="119" t="s">
        <v>2495</v>
      </c>
      <c r="C1872" s="122" t="s">
        <v>50</v>
      </c>
      <c r="D1872" s="97"/>
      <c r="E1872" s="125" t="s">
        <v>3088</v>
      </c>
      <c r="F1872" s="121" t="s">
        <v>2570</v>
      </c>
      <c r="G1872" s="131">
        <v>579538.5</v>
      </c>
      <c r="H1872" s="37">
        <f>J1872+K1872+L1872+M1872+N1872</f>
        <v>122218.5</v>
      </c>
      <c r="I1872" s="93">
        <f t="shared" si="31"/>
        <v>0.6016212766479706</v>
      </c>
      <c r="J1872" s="135">
        <v>62499.86</v>
      </c>
      <c r="K1872" s="135">
        <v>11029.39</v>
      </c>
      <c r="L1872" s="135">
        <v>0</v>
      </c>
      <c r="M1872" s="108">
        <v>0</v>
      </c>
      <c r="N1872" s="135">
        <v>48689.25</v>
      </c>
      <c r="O1872" s="144" t="s">
        <v>27</v>
      </c>
      <c r="P1872" s="655"/>
      <c r="Q1872" s="655"/>
      <c r="R1872" s="655"/>
      <c r="S1872" s="655"/>
      <c r="T1872" s="655"/>
      <c r="U1872" s="655"/>
      <c r="V1872" s="655"/>
      <c r="W1872" s="655"/>
      <c r="GA1872" s="68"/>
    </row>
    <row r="1873" spans="2:183" s="67" customFormat="1" ht="50.15" customHeight="1" x14ac:dyDescent="0.35">
      <c r="B1873" s="119" t="s">
        <v>2495</v>
      </c>
      <c r="C1873" s="122" t="s">
        <v>50</v>
      </c>
      <c r="D1873" s="97"/>
      <c r="E1873" s="125" t="s">
        <v>3089</v>
      </c>
      <c r="F1873" s="121" t="s">
        <v>3090</v>
      </c>
      <c r="G1873" s="131">
        <v>155241.51</v>
      </c>
      <c r="H1873" s="37">
        <f>J1873+K1873+L1873+M1873+N1873</f>
        <v>37284.76</v>
      </c>
      <c r="I1873" s="93">
        <f t="shared" si="31"/>
        <v>0.75</v>
      </c>
      <c r="J1873" s="135">
        <v>23769.03</v>
      </c>
      <c r="K1873" s="135">
        <v>4194.54</v>
      </c>
      <c r="L1873" s="135">
        <v>0</v>
      </c>
      <c r="M1873" s="108">
        <v>0</v>
      </c>
      <c r="N1873" s="135">
        <v>9321.19</v>
      </c>
      <c r="O1873" s="144" t="s">
        <v>27</v>
      </c>
      <c r="P1873" s="655"/>
      <c r="Q1873" s="655"/>
      <c r="R1873" s="655"/>
      <c r="S1873" s="655"/>
      <c r="T1873" s="655"/>
      <c r="U1873" s="655"/>
      <c r="V1873" s="655"/>
      <c r="W1873" s="655"/>
      <c r="GA1873" s="68"/>
    </row>
    <row r="1874" spans="2:183" s="67" customFormat="1" ht="50.15" customHeight="1" x14ac:dyDescent="0.35">
      <c r="B1874" s="119" t="s">
        <v>2495</v>
      </c>
      <c r="C1874" s="122" t="s">
        <v>50</v>
      </c>
      <c r="D1874" s="97"/>
      <c r="E1874" s="125" t="s">
        <v>3091</v>
      </c>
      <c r="F1874" s="121" t="s">
        <v>2806</v>
      </c>
      <c r="G1874" s="131">
        <v>12157.81</v>
      </c>
      <c r="H1874" s="37">
        <f>J1874+K1874+L1874+M1874+N1874</f>
        <v>12157.810000000001</v>
      </c>
      <c r="I1874" s="93">
        <f t="shared" si="31"/>
        <v>0.64999946536423914</v>
      </c>
      <c r="J1874" s="135">
        <v>6717.18</v>
      </c>
      <c r="K1874" s="135">
        <v>1185.3900000000001</v>
      </c>
      <c r="L1874" s="135">
        <v>0</v>
      </c>
      <c r="M1874" s="108">
        <v>0</v>
      </c>
      <c r="N1874" s="135">
        <v>4255.24</v>
      </c>
      <c r="O1874" s="144" t="s">
        <v>27</v>
      </c>
      <c r="P1874" s="655"/>
      <c r="Q1874" s="655"/>
      <c r="R1874" s="655"/>
      <c r="S1874" s="655"/>
      <c r="T1874" s="655"/>
      <c r="U1874" s="655"/>
      <c r="V1874" s="655"/>
      <c r="W1874" s="655"/>
      <c r="GA1874" s="68"/>
    </row>
    <row r="1875" spans="2:183" s="67" customFormat="1" ht="50.15" customHeight="1" x14ac:dyDescent="0.35">
      <c r="B1875" s="119" t="s">
        <v>2495</v>
      </c>
      <c r="C1875" s="122" t="s">
        <v>50</v>
      </c>
      <c r="D1875" s="97"/>
      <c r="E1875" s="127" t="s">
        <v>3092</v>
      </c>
      <c r="F1875" s="120" t="s">
        <v>3093</v>
      </c>
      <c r="G1875" s="131">
        <v>189500</v>
      </c>
      <c r="H1875" s="37">
        <f>J1875+K1875+L1875+M1875+N1875</f>
        <v>135092</v>
      </c>
      <c r="I1875" s="93">
        <f t="shared" si="31"/>
        <v>0.740228881058834</v>
      </c>
      <c r="J1875" s="131">
        <v>84999.15</v>
      </c>
      <c r="K1875" s="131">
        <v>14999.85</v>
      </c>
      <c r="L1875" s="135">
        <v>0</v>
      </c>
      <c r="M1875" s="108">
        <v>0</v>
      </c>
      <c r="N1875" s="139">
        <v>35093</v>
      </c>
      <c r="O1875" s="144" t="s">
        <v>27</v>
      </c>
      <c r="P1875" s="655"/>
      <c r="Q1875" s="655"/>
      <c r="R1875" s="655"/>
      <c r="S1875" s="655"/>
      <c r="T1875" s="655"/>
      <c r="U1875" s="655"/>
      <c r="V1875" s="655"/>
      <c r="W1875" s="655"/>
      <c r="GA1875" s="68"/>
    </row>
    <row r="1876" spans="2:183" s="67" customFormat="1" ht="73.25" customHeight="1" x14ac:dyDescent="0.35">
      <c r="B1876" s="119" t="s">
        <v>2495</v>
      </c>
      <c r="C1876" s="124" t="s">
        <v>284</v>
      </c>
      <c r="D1876" s="97"/>
      <c r="E1876" s="125" t="s">
        <v>3100</v>
      </c>
      <c r="F1876" s="121" t="s">
        <v>3094</v>
      </c>
      <c r="G1876" s="133">
        <v>64880.99</v>
      </c>
      <c r="H1876" s="37">
        <f>J1876+K1876+L1876+M1876+N1876</f>
        <v>53249.02</v>
      </c>
      <c r="I1876" s="93">
        <f t="shared" si="31"/>
        <v>0.99999962440623325</v>
      </c>
      <c r="J1876" s="137">
        <v>45261.65</v>
      </c>
      <c r="K1876" s="131">
        <v>7987.35</v>
      </c>
      <c r="L1876" s="131">
        <v>0</v>
      </c>
      <c r="M1876" s="108">
        <v>0</v>
      </c>
      <c r="N1876" s="131">
        <v>0.02</v>
      </c>
      <c r="O1876" s="144" t="s">
        <v>27</v>
      </c>
      <c r="P1876" s="655"/>
      <c r="Q1876" s="655"/>
      <c r="R1876" s="655"/>
      <c r="S1876" s="655"/>
      <c r="T1876" s="655"/>
      <c r="U1876" s="655"/>
      <c r="V1876" s="655"/>
      <c r="W1876" s="655"/>
      <c r="GA1876" s="68"/>
    </row>
    <row r="1877" spans="2:183" s="67" customFormat="1" ht="64.75" customHeight="1" x14ac:dyDescent="0.35">
      <c r="B1877" s="119" t="s">
        <v>2495</v>
      </c>
      <c r="C1877" s="656" t="s">
        <v>3057</v>
      </c>
      <c r="D1877" s="97"/>
      <c r="E1877" s="129" t="s">
        <v>3095</v>
      </c>
      <c r="F1877" s="130" t="s">
        <v>3096</v>
      </c>
      <c r="G1877" s="134">
        <v>3127006.79</v>
      </c>
      <c r="H1877" s="37">
        <f>J1877+K1877+L1877+M1877+N1877</f>
        <v>3127006.79</v>
      </c>
      <c r="I1877" s="93">
        <f t="shared" si="31"/>
        <v>1</v>
      </c>
      <c r="J1877" s="134">
        <v>3127006.79</v>
      </c>
      <c r="K1877" s="79">
        <v>0</v>
      </c>
      <c r="L1877" s="79">
        <v>0</v>
      </c>
      <c r="M1877" s="108">
        <v>0</v>
      </c>
      <c r="N1877" s="79">
        <v>0</v>
      </c>
      <c r="O1877" s="144" t="s">
        <v>27</v>
      </c>
      <c r="P1877" s="655"/>
      <c r="Q1877" s="655"/>
      <c r="R1877" s="655"/>
      <c r="S1877" s="655"/>
      <c r="T1877" s="655"/>
      <c r="U1877" s="655"/>
      <c r="V1877" s="655"/>
      <c r="W1877" s="655"/>
      <c r="GA1877" s="68"/>
    </row>
    <row r="1878" spans="2:183" s="67" customFormat="1" ht="69.650000000000006" customHeight="1" x14ac:dyDescent="0.35">
      <c r="B1878" s="119" t="s">
        <v>2495</v>
      </c>
      <c r="C1878" s="656" t="s">
        <v>3057</v>
      </c>
      <c r="D1878" s="97"/>
      <c r="E1878" s="129" t="s">
        <v>3097</v>
      </c>
      <c r="F1878" s="119" t="s">
        <v>3098</v>
      </c>
      <c r="G1878" s="132">
        <v>62993.2</v>
      </c>
      <c r="H1878" s="37">
        <f>J1878+K1878+L1878+M1878+N1878</f>
        <v>62993.2</v>
      </c>
      <c r="I1878" s="93">
        <f t="shared" si="31"/>
        <v>1</v>
      </c>
      <c r="J1878" s="132">
        <v>62993.2</v>
      </c>
      <c r="K1878" s="79">
        <v>0</v>
      </c>
      <c r="L1878" s="79">
        <v>0</v>
      </c>
      <c r="M1878" s="108">
        <v>0</v>
      </c>
      <c r="N1878" s="79">
        <v>0</v>
      </c>
      <c r="O1878" s="144" t="s">
        <v>27</v>
      </c>
      <c r="P1878" s="655"/>
      <c r="Q1878" s="655"/>
      <c r="R1878" s="655"/>
      <c r="S1878" s="655"/>
      <c r="T1878" s="655"/>
      <c r="U1878" s="655"/>
      <c r="V1878" s="655"/>
      <c r="W1878" s="655"/>
      <c r="GA1878" s="68"/>
    </row>
    <row r="1879" spans="2:183" s="67" customFormat="1" ht="50.15" customHeight="1" x14ac:dyDescent="0.35">
      <c r="B1879" s="119" t="s">
        <v>2495</v>
      </c>
      <c r="C1879" s="122" t="s">
        <v>72</v>
      </c>
      <c r="D1879" s="97"/>
      <c r="E1879" s="125" t="s">
        <v>3101</v>
      </c>
      <c r="F1879" s="123" t="s">
        <v>3102</v>
      </c>
      <c r="G1879" s="131">
        <v>87560.49</v>
      </c>
      <c r="H1879" s="37">
        <f>J1879+K1879+L1879+M1879+N1879</f>
        <v>87560.489999999991</v>
      </c>
      <c r="I1879" s="93">
        <f t="shared" ref="I1879:I1894" si="32">(J1879+K1879+L1879+M1879)/H1879</f>
        <v>0.69999996573797163</v>
      </c>
      <c r="J1879" s="131">
        <v>61292.34</v>
      </c>
      <c r="K1879" s="135">
        <v>0</v>
      </c>
      <c r="L1879" s="79">
        <v>0</v>
      </c>
      <c r="M1879" s="108">
        <v>0</v>
      </c>
      <c r="N1879" s="657">
        <v>26268.15</v>
      </c>
      <c r="O1879" s="144" t="s">
        <v>27</v>
      </c>
      <c r="P1879" s="655"/>
      <c r="Q1879" s="655"/>
      <c r="R1879" s="655"/>
      <c r="S1879" s="655"/>
      <c r="T1879" s="655"/>
      <c r="U1879" s="655"/>
      <c r="V1879" s="655"/>
      <c r="W1879" s="655"/>
      <c r="GA1879" s="68"/>
    </row>
    <row r="1880" spans="2:183" s="67" customFormat="1" ht="50.15" customHeight="1" x14ac:dyDescent="0.35">
      <c r="B1880" s="119" t="s">
        <v>2495</v>
      </c>
      <c r="C1880" s="658" t="s">
        <v>72</v>
      </c>
      <c r="D1880" s="97"/>
      <c r="E1880" s="659" t="s">
        <v>3103</v>
      </c>
      <c r="F1880" s="166" t="s">
        <v>1368</v>
      </c>
      <c r="G1880" s="660">
        <v>131282.19</v>
      </c>
      <c r="H1880" s="37">
        <f>J1880+K1880+L1880+M1880+N1880</f>
        <v>131282.19</v>
      </c>
      <c r="I1880" s="93">
        <f t="shared" si="32"/>
        <v>0.50000003808589732</v>
      </c>
      <c r="J1880" s="661">
        <v>65641.100000000006</v>
      </c>
      <c r="K1880" s="135">
        <v>0</v>
      </c>
      <c r="L1880" s="79">
        <v>0</v>
      </c>
      <c r="M1880" s="108">
        <v>0</v>
      </c>
      <c r="N1880" s="662">
        <v>65641.09</v>
      </c>
      <c r="O1880" s="144" t="s">
        <v>27</v>
      </c>
      <c r="P1880" s="655"/>
      <c r="Q1880" s="655"/>
      <c r="R1880" s="655"/>
      <c r="S1880" s="655"/>
      <c r="T1880" s="655"/>
      <c r="U1880" s="655"/>
      <c r="V1880" s="655"/>
      <c r="W1880" s="655"/>
      <c r="GA1880" s="68"/>
    </row>
    <row r="1881" spans="2:183" s="67" customFormat="1" ht="50.15" customHeight="1" x14ac:dyDescent="0.35">
      <c r="B1881" s="119" t="s">
        <v>2495</v>
      </c>
      <c r="C1881" s="122" t="s">
        <v>50</v>
      </c>
      <c r="D1881" s="97"/>
      <c r="E1881" s="127" t="s">
        <v>3104</v>
      </c>
      <c r="F1881" s="120" t="s">
        <v>3105</v>
      </c>
      <c r="G1881" s="131">
        <v>59284.92</v>
      </c>
      <c r="H1881" s="37">
        <f>J1881+K1881+L1881+M1881+N1881</f>
        <v>57873.58</v>
      </c>
      <c r="I1881" s="93">
        <f t="shared" si="32"/>
        <v>0.72426589127543173</v>
      </c>
      <c r="J1881" s="135">
        <v>35628.480000000003</v>
      </c>
      <c r="K1881" s="135">
        <v>6287.38</v>
      </c>
      <c r="L1881" s="79">
        <v>0</v>
      </c>
      <c r="M1881" s="108">
        <v>0</v>
      </c>
      <c r="N1881" s="657">
        <v>15957.72</v>
      </c>
      <c r="O1881" s="144" t="s">
        <v>27</v>
      </c>
      <c r="P1881" s="655"/>
      <c r="Q1881" s="655"/>
      <c r="R1881" s="655"/>
      <c r="S1881" s="655"/>
      <c r="T1881" s="655"/>
      <c r="U1881" s="655"/>
      <c r="V1881" s="655"/>
      <c r="W1881" s="655"/>
      <c r="GA1881" s="68"/>
    </row>
    <row r="1882" spans="2:183" s="67" customFormat="1" ht="50.15" customHeight="1" x14ac:dyDescent="0.35">
      <c r="B1882" s="119" t="s">
        <v>2495</v>
      </c>
      <c r="C1882" s="122" t="s">
        <v>50</v>
      </c>
      <c r="D1882" s="97"/>
      <c r="E1882" s="127" t="s">
        <v>3106</v>
      </c>
      <c r="F1882" s="120" t="s">
        <v>3107</v>
      </c>
      <c r="G1882" s="131">
        <v>33324.019999999997</v>
      </c>
      <c r="H1882" s="37">
        <f>J1882+K1882+L1882+M1882+N1882</f>
        <v>33324.019999999997</v>
      </c>
      <c r="I1882" s="93">
        <f t="shared" si="32"/>
        <v>0.73489542978308142</v>
      </c>
      <c r="J1882" s="135">
        <v>20816.21</v>
      </c>
      <c r="K1882" s="135">
        <v>3673.46</v>
      </c>
      <c r="L1882" s="79">
        <v>0</v>
      </c>
      <c r="M1882" s="108">
        <v>0</v>
      </c>
      <c r="N1882" s="657">
        <v>8834.35</v>
      </c>
      <c r="O1882" s="144" t="s">
        <v>27</v>
      </c>
      <c r="P1882" s="655"/>
      <c r="Q1882" s="655"/>
      <c r="R1882" s="655"/>
      <c r="S1882" s="655"/>
      <c r="T1882" s="655"/>
      <c r="U1882" s="655"/>
      <c r="V1882" s="655"/>
      <c r="W1882" s="655"/>
      <c r="GA1882" s="68"/>
    </row>
    <row r="1883" spans="2:183" s="67" customFormat="1" ht="50.15" customHeight="1" x14ac:dyDescent="0.35">
      <c r="B1883" s="119" t="s">
        <v>2495</v>
      </c>
      <c r="C1883" s="122" t="s">
        <v>50</v>
      </c>
      <c r="D1883" s="97"/>
      <c r="E1883" s="127" t="s">
        <v>3108</v>
      </c>
      <c r="F1883" s="120" t="s">
        <v>3109</v>
      </c>
      <c r="G1883" s="131">
        <v>46326.54</v>
      </c>
      <c r="H1883" s="37">
        <f>J1883+K1883+L1883+M1883+N1883</f>
        <v>42192.92</v>
      </c>
      <c r="I1883" s="93">
        <f t="shared" si="32"/>
        <v>0.75</v>
      </c>
      <c r="J1883" s="135">
        <v>26897.98</v>
      </c>
      <c r="K1883" s="135">
        <v>4746.71</v>
      </c>
      <c r="L1883" s="79">
        <v>0</v>
      </c>
      <c r="M1883" s="108">
        <v>0</v>
      </c>
      <c r="N1883" s="657">
        <v>10548.23</v>
      </c>
      <c r="O1883" s="144" t="s">
        <v>27</v>
      </c>
      <c r="P1883" s="655"/>
      <c r="Q1883" s="655"/>
      <c r="R1883" s="655"/>
      <c r="S1883" s="655"/>
      <c r="T1883" s="655"/>
      <c r="U1883" s="655"/>
      <c r="V1883" s="655"/>
      <c r="W1883" s="655"/>
      <c r="GA1883" s="68"/>
    </row>
    <row r="1884" spans="2:183" s="67" customFormat="1" ht="50.15" customHeight="1" x14ac:dyDescent="0.35">
      <c r="B1884" s="119" t="s">
        <v>2495</v>
      </c>
      <c r="C1884" s="122" t="s">
        <v>50</v>
      </c>
      <c r="D1884" s="97"/>
      <c r="E1884" s="127" t="s">
        <v>3110</v>
      </c>
      <c r="F1884" s="120" t="s">
        <v>1428</v>
      </c>
      <c r="G1884" s="131">
        <v>206270.97</v>
      </c>
      <c r="H1884" s="37">
        <f>J1884+K1884+L1884+M1884+N1884</f>
        <v>205065.43</v>
      </c>
      <c r="I1884" s="93">
        <f t="shared" si="32"/>
        <v>0.84663763170613393</v>
      </c>
      <c r="J1884" s="135">
        <v>147573.69</v>
      </c>
      <c r="K1884" s="135">
        <v>26042.42</v>
      </c>
      <c r="L1884" s="79">
        <v>0</v>
      </c>
      <c r="M1884" s="108">
        <v>0</v>
      </c>
      <c r="N1884" s="657">
        <v>31449.32</v>
      </c>
      <c r="O1884" s="144" t="s">
        <v>27</v>
      </c>
      <c r="P1884" s="655"/>
      <c r="Q1884" s="655"/>
      <c r="R1884" s="655"/>
      <c r="S1884" s="655"/>
      <c r="T1884" s="655"/>
      <c r="U1884" s="655"/>
      <c r="V1884" s="655"/>
      <c r="W1884" s="655"/>
      <c r="GA1884" s="68"/>
    </row>
    <row r="1885" spans="2:183" s="67" customFormat="1" ht="50.15" customHeight="1" x14ac:dyDescent="0.35">
      <c r="B1885" s="119" t="s">
        <v>2495</v>
      </c>
      <c r="C1885" s="122" t="s">
        <v>50</v>
      </c>
      <c r="D1885" s="97"/>
      <c r="E1885" s="127" t="s">
        <v>3111</v>
      </c>
      <c r="F1885" s="120" t="s">
        <v>3112</v>
      </c>
      <c r="G1885" s="131">
        <v>356880</v>
      </c>
      <c r="H1885" s="37">
        <f>J1885+K1885+L1885+M1885+N1885</f>
        <v>317380</v>
      </c>
      <c r="I1885" s="93">
        <f t="shared" si="32"/>
        <v>0.85</v>
      </c>
      <c r="J1885" s="135">
        <v>229307.05</v>
      </c>
      <c r="K1885" s="135">
        <v>40465.949999999997</v>
      </c>
      <c r="L1885" s="79">
        <v>0</v>
      </c>
      <c r="M1885" s="108">
        <v>0</v>
      </c>
      <c r="N1885" s="657">
        <v>47607</v>
      </c>
      <c r="O1885" s="144" t="s">
        <v>27</v>
      </c>
      <c r="P1885" s="655"/>
      <c r="Q1885" s="655"/>
      <c r="R1885" s="655"/>
      <c r="S1885" s="655"/>
      <c r="T1885" s="655"/>
      <c r="U1885" s="655"/>
      <c r="V1885" s="655"/>
      <c r="W1885" s="655"/>
      <c r="GA1885" s="68"/>
    </row>
    <row r="1886" spans="2:183" s="67" customFormat="1" ht="50.15" customHeight="1" x14ac:dyDescent="0.35">
      <c r="B1886" s="119" t="s">
        <v>2495</v>
      </c>
      <c r="C1886" s="122" t="s">
        <v>50</v>
      </c>
      <c r="D1886" s="97"/>
      <c r="E1886" s="127" t="s">
        <v>3113</v>
      </c>
      <c r="F1886" s="120" t="s">
        <v>3114</v>
      </c>
      <c r="G1886" s="131">
        <v>68231.850000000006</v>
      </c>
      <c r="H1886" s="37">
        <f>J1886+K1886+L1886+M1886+N1886</f>
        <v>65919.88</v>
      </c>
      <c r="I1886" s="93">
        <f t="shared" si="32"/>
        <v>0.74999999999999989</v>
      </c>
      <c r="J1886" s="135">
        <v>42023.92</v>
      </c>
      <c r="K1886" s="135">
        <v>7415.99</v>
      </c>
      <c r="L1886" s="79">
        <v>0</v>
      </c>
      <c r="M1886" s="108">
        <v>0</v>
      </c>
      <c r="N1886" s="657">
        <v>16479.97</v>
      </c>
      <c r="O1886" s="144" t="s">
        <v>27</v>
      </c>
      <c r="P1886" s="655"/>
      <c r="Q1886" s="655"/>
      <c r="R1886" s="655"/>
      <c r="S1886" s="655"/>
      <c r="T1886" s="655"/>
      <c r="U1886" s="655"/>
      <c r="V1886" s="655"/>
      <c r="W1886" s="655"/>
      <c r="GA1886" s="68"/>
    </row>
    <row r="1887" spans="2:183" s="67" customFormat="1" ht="50.15" customHeight="1" x14ac:dyDescent="0.35">
      <c r="B1887" s="119" t="s">
        <v>2495</v>
      </c>
      <c r="C1887" s="127" t="s">
        <v>340</v>
      </c>
      <c r="D1887" s="97"/>
      <c r="E1887" s="127" t="s">
        <v>3115</v>
      </c>
      <c r="F1887" s="120" t="s">
        <v>3116</v>
      </c>
      <c r="G1887" s="142">
        <v>63010.46</v>
      </c>
      <c r="H1887" s="37">
        <f>J1887+K1887+L1887+M1887+N1887</f>
        <v>59488.86</v>
      </c>
      <c r="I1887" s="93">
        <f t="shared" si="32"/>
        <v>0.69999996638026019</v>
      </c>
      <c r="J1887" s="143">
        <v>35395.870000000003</v>
      </c>
      <c r="K1887" s="139">
        <v>6246.33</v>
      </c>
      <c r="L1887" s="79">
        <v>0</v>
      </c>
      <c r="M1887" s="108">
        <v>0</v>
      </c>
      <c r="N1887" s="143">
        <v>17846.66</v>
      </c>
      <c r="O1887" s="144" t="s">
        <v>27</v>
      </c>
      <c r="P1887" s="655"/>
      <c r="Q1887" s="655"/>
      <c r="R1887" s="655"/>
      <c r="S1887" s="655"/>
      <c r="T1887" s="655"/>
      <c r="U1887" s="655"/>
      <c r="V1887" s="655"/>
      <c r="W1887" s="655"/>
      <c r="GA1887" s="68"/>
    </row>
    <row r="1888" spans="2:183" s="67" customFormat="1" ht="50.15" customHeight="1" x14ac:dyDescent="0.35">
      <c r="B1888" s="119" t="s">
        <v>2495</v>
      </c>
      <c r="C1888" s="127" t="s">
        <v>340</v>
      </c>
      <c r="D1888" s="97"/>
      <c r="E1888" s="127" t="s">
        <v>3117</v>
      </c>
      <c r="F1888" s="120" t="s">
        <v>3118</v>
      </c>
      <c r="G1888" s="142">
        <v>82371.27</v>
      </c>
      <c r="H1888" s="37">
        <f>J1888+K1888+L1888+M1888+N1888</f>
        <v>65082.5</v>
      </c>
      <c r="I1888" s="93">
        <f t="shared" si="32"/>
        <v>0.69999969269772977</v>
      </c>
      <c r="J1888" s="143">
        <v>38724.07</v>
      </c>
      <c r="K1888" s="139">
        <v>6833.66</v>
      </c>
      <c r="L1888" s="79">
        <v>0</v>
      </c>
      <c r="M1888" s="108">
        <v>0</v>
      </c>
      <c r="N1888" s="143">
        <v>19524.77</v>
      </c>
      <c r="O1888" s="144" t="s">
        <v>27</v>
      </c>
      <c r="P1888" s="655"/>
      <c r="Q1888" s="655"/>
      <c r="R1888" s="655"/>
      <c r="S1888" s="655"/>
      <c r="T1888" s="655"/>
      <c r="U1888" s="655"/>
      <c r="V1888" s="655"/>
      <c r="W1888" s="655"/>
      <c r="GA1888" s="68"/>
    </row>
    <row r="1889" spans="2:183" s="67" customFormat="1" ht="50.15" customHeight="1" x14ac:dyDescent="0.35">
      <c r="B1889" s="119" t="s">
        <v>2495</v>
      </c>
      <c r="C1889" s="122" t="s">
        <v>3119</v>
      </c>
      <c r="D1889" s="97"/>
      <c r="E1889" s="129" t="s">
        <v>3120</v>
      </c>
      <c r="F1889" s="119" t="s">
        <v>3121</v>
      </c>
      <c r="G1889" s="132">
        <v>51548.75</v>
      </c>
      <c r="H1889" s="37">
        <f>J1889+K1889+L1889+M1889+N1889</f>
        <v>47369.369999999995</v>
      </c>
      <c r="I1889" s="93">
        <f t="shared" si="32"/>
        <v>0.64999935612401016</v>
      </c>
      <c r="J1889" s="663">
        <v>26171.55</v>
      </c>
      <c r="K1889" s="135">
        <v>4618.51</v>
      </c>
      <c r="L1889" s="79">
        <v>0</v>
      </c>
      <c r="M1889" s="108">
        <v>0</v>
      </c>
      <c r="N1889" s="657">
        <v>16579.310000000001</v>
      </c>
      <c r="O1889" s="144" t="s">
        <v>27</v>
      </c>
      <c r="P1889" s="655"/>
      <c r="Q1889" s="655"/>
      <c r="R1889" s="655"/>
      <c r="S1889" s="655"/>
      <c r="T1889" s="655"/>
      <c r="U1889" s="655"/>
      <c r="V1889" s="655"/>
      <c r="W1889" s="655"/>
      <c r="GA1889" s="68"/>
    </row>
    <row r="1890" spans="2:183" s="67" customFormat="1" ht="50.15" customHeight="1" x14ac:dyDescent="0.35">
      <c r="B1890" s="119" t="s">
        <v>2495</v>
      </c>
      <c r="C1890" s="122" t="s">
        <v>3122</v>
      </c>
      <c r="D1890" s="97"/>
      <c r="E1890" s="129" t="s">
        <v>3123</v>
      </c>
      <c r="F1890" s="166" t="s">
        <v>2894</v>
      </c>
      <c r="G1890" s="664">
        <v>119360.49</v>
      </c>
      <c r="H1890" s="37">
        <f>J1890+K1890+L1890+M1890+N1890</f>
        <v>119360.48999999999</v>
      </c>
      <c r="I1890" s="93">
        <f t="shared" si="32"/>
        <v>0.99999974866054919</v>
      </c>
      <c r="J1890" s="665">
        <v>101456.39</v>
      </c>
      <c r="K1890" s="666">
        <v>17904.07</v>
      </c>
      <c r="L1890" s="79">
        <v>0</v>
      </c>
      <c r="M1890" s="108">
        <v>0</v>
      </c>
      <c r="N1890" s="667">
        <v>0.03</v>
      </c>
      <c r="O1890" s="144" t="s">
        <v>27</v>
      </c>
      <c r="P1890" s="655"/>
      <c r="Q1890" s="655"/>
      <c r="R1890" s="655"/>
      <c r="S1890" s="655"/>
      <c r="T1890" s="655"/>
      <c r="U1890" s="655"/>
      <c r="V1890" s="655"/>
      <c r="W1890" s="655"/>
      <c r="GA1890" s="68"/>
    </row>
    <row r="1891" spans="2:183" s="67" customFormat="1" ht="50.15" customHeight="1" x14ac:dyDescent="0.35">
      <c r="B1891" s="668" t="s">
        <v>2495</v>
      </c>
      <c r="C1891" s="669" t="s">
        <v>3119</v>
      </c>
      <c r="D1891" s="97"/>
      <c r="E1891" s="464" t="s">
        <v>3124</v>
      </c>
      <c r="F1891" s="166" t="s">
        <v>3125</v>
      </c>
      <c r="G1891" s="670">
        <v>79940.679999999993</v>
      </c>
      <c r="H1891" s="37">
        <f>J1891+K1891+L1891+M1891+N1891</f>
        <v>72901.08</v>
      </c>
      <c r="I1891" s="93">
        <f t="shared" si="32"/>
        <v>0.64999037051302944</v>
      </c>
      <c r="J1891" s="663">
        <v>40277.25</v>
      </c>
      <c r="K1891" s="135">
        <v>7107.75</v>
      </c>
      <c r="L1891" s="79">
        <v>0</v>
      </c>
      <c r="M1891" s="108">
        <v>0</v>
      </c>
      <c r="N1891" s="657">
        <v>25516.080000000002</v>
      </c>
      <c r="O1891" s="144" t="s">
        <v>27</v>
      </c>
      <c r="P1891" s="655"/>
      <c r="Q1891" s="655"/>
      <c r="R1891" s="655"/>
      <c r="S1891" s="655"/>
      <c r="T1891" s="655"/>
      <c r="U1891" s="655"/>
      <c r="V1891" s="655"/>
      <c r="W1891" s="655"/>
      <c r="GA1891" s="68"/>
    </row>
    <row r="1892" spans="2:183" s="67" customFormat="1" ht="50.15" customHeight="1" x14ac:dyDescent="0.35">
      <c r="B1892" s="119" t="s">
        <v>2495</v>
      </c>
      <c r="C1892" s="127" t="s">
        <v>340</v>
      </c>
      <c r="D1892" s="97"/>
      <c r="E1892" s="127" t="s">
        <v>3126</v>
      </c>
      <c r="F1892" s="120" t="s">
        <v>2984</v>
      </c>
      <c r="G1892" s="142">
        <v>324170</v>
      </c>
      <c r="H1892" s="37">
        <f>J1892+K1892+L1892+M1892+N1892</f>
        <v>323670</v>
      </c>
      <c r="I1892" s="93">
        <f t="shared" si="32"/>
        <v>0.7</v>
      </c>
      <c r="J1892" s="143">
        <v>192583.65</v>
      </c>
      <c r="K1892" s="143">
        <v>33985.35</v>
      </c>
      <c r="L1892" s="79">
        <v>0</v>
      </c>
      <c r="M1892" s="108">
        <v>0</v>
      </c>
      <c r="N1892" s="143">
        <v>97101</v>
      </c>
      <c r="O1892" s="144" t="s">
        <v>27</v>
      </c>
      <c r="P1892" s="655"/>
      <c r="Q1892" s="655"/>
      <c r="R1892" s="655"/>
      <c r="S1892" s="655"/>
      <c r="T1892" s="655"/>
      <c r="U1892" s="655"/>
      <c r="V1892" s="655"/>
      <c r="W1892" s="655"/>
      <c r="GA1892" s="68"/>
    </row>
    <row r="1893" spans="2:183" s="67" customFormat="1" ht="50.15" customHeight="1" x14ac:dyDescent="0.35">
      <c r="B1893" s="119" t="s">
        <v>2495</v>
      </c>
      <c r="C1893" s="122" t="s">
        <v>50</v>
      </c>
      <c r="D1893" s="97"/>
      <c r="E1893" s="125" t="s">
        <v>3127</v>
      </c>
      <c r="F1893" s="121" t="s">
        <v>3128</v>
      </c>
      <c r="G1893" s="131">
        <v>43310.68</v>
      </c>
      <c r="H1893" s="37">
        <f>J1893+K1893+L1893+M1893+N1893</f>
        <v>43246.89</v>
      </c>
      <c r="I1893" s="93">
        <f t="shared" si="32"/>
        <v>0.65000003468457512</v>
      </c>
      <c r="J1893" s="135">
        <v>23893.9</v>
      </c>
      <c r="K1893" s="135">
        <v>4216.58</v>
      </c>
      <c r="L1893" s="79">
        <v>0</v>
      </c>
      <c r="M1893" s="108">
        <v>0</v>
      </c>
      <c r="N1893" s="657">
        <v>15136.41</v>
      </c>
      <c r="O1893" s="144" t="s">
        <v>27</v>
      </c>
      <c r="P1893" s="655"/>
      <c r="Q1893" s="655"/>
      <c r="R1893" s="655"/>
      <c r="S1893" s="655"/>
      <c r="T1893" s="655"/>
      <c r="U1893" s="655"/>
      <c r="V1893" s="655"/>
      <c r="W1893" s="655"/>
      <c r="GA1893" s="68"/>
    </row>
    <row r="1894" spans="2:183" s="67" customFormat="1" ht="50.15" customHeight="1" x14ac:dyDescent="0.35">
      <c r="B1894" s="119" t="s">
        <v>2495</v>
      </c>
      <c r="C1894" s="127" t="s">
        <v>3129</v>
      </c>
      <c r="D1894" s="97"/>
      <c r="E1894" s="127" t="s">
        <v>3130</v>
      </c>
      <c r="F1894" s="120" t="s">
        <v>3131</v>
      </c>
      <c r="G1894" s="142">
        <v>195575.75</v>
      </c>
      <c r="H1894" s="37">
        <f>J1894+K1894+L1894+M1894+N1894</f>
        <v>195575.75</v>
      </c>
      <c r="I1894" s="93">
        <f t="shared" si="32"/>
        <v>0.64999883676785075</v>
      </c>
      <c r="J1894" s="143">
        <v>108055.4</v>
      </c>
      <c r="K1894" s="139">
        <v>19068.61</v>
      </c>
      <c r="L1894" s="79">
        <v>0</v>
      </c>
      <c r="M1894" s="108">
        <v>0</v>
      </c>
      <c r="N1894" s="143">
        <v>68451.740000000005</v>
      </c>
      <c r="O1894" s="705" t="s">
        <v>27</v>
      </c>
      <c r="P1894" s="671"/>
      <c r="Q1894" s="671"/>
      <c r="R1894" s="671"/>
      <c r="S1894" s="671"/>
      <c r="T1894" s="671"/>
      <c r="U1894" s="671"/>
      <c r="V1894" s="671"/>
      <c r="W1894" s="671"/>
      <c r="GA1894" s="68"/>
    </row>
    <row r="1895" spans="2:183" s="67" customFormat="1" ht="66.650000000000006" customHeight="1" x14ac:dyDescent="0.35">
      <c r="B1895" s="672" t="s">
        <v>2495</v>
      </c>
      <c r="C1895" s="674" t="s">
        <v>50</v>
      </c>
      <c r="D1895" s="97"/>
      <c r="E1895" s="673" t="s">
        <v>3132</v>
      </c>
      <c r="F1895" s="673" t="s">
        <v>3133</v>
      </c>
      <c r="G1895" s="676">
        <v>6890</v>
      </c>
      <c r="H1895" s="37" t="e">
        <f>J1895+K1895+L1895+M1895+N1895+#REF!</f>
        <v>#REF!</v>
      </c>
      <c r="I1895" s="93" t="e">
        <f t="shared" ref="I1895:I1905" si="33">(J1895+K1895+L1895+M1895)/H1895</f>
        <v>#REF!</v>
      </c>
      <c r="J1895" s="677">
        <v>4392.37</v>
      </c>
      <c r="K1895" s="677">
        <v>775.13</v>
      </c>
      <c r="L1895" s="79">
        <v>0</v>
      </c>
      <c r="M1895" s="108">
        <v>0</v>
      </c>
      <c r="N1895" s="678">
        <v>1722.5</v>
      </c>
      <c r="O1895" s="705" t="s">
        <v>27</v>
      </c>
      <c r="P1895" s="671"/>
      <c r="Q1895" s="671"/>
      <c r="R1895" s="671"/>
      <c r="S1895" s="671"/>
      <c r="T1895" s="671"/>
      <c r="U1895" s="671"/>
      <c r="V1895" s="671"/>
      <c r="W1895" s="671"/>
      <c r="GA1895" s="68"/>
    </row>
    <row r="1896" spans="2:183" s="67" customFormat="1" ht="69.650000000000006" customHeight="1" x14ac:dyDescent="0.35">
      <c r="B1896" s="672" t="s">
        <v>2495</v>
      </c>
      <c r="C1896" s="674" t="s">
        <v>50</v>
      </c>
      <c r="D1896" s="97"/>
      <c r="E1896" s="669" t="s">
        <v>3134</v>
      </c>
      <c r="F1896" s="147" t="s">
        <v>695</v>
      </c>
      <c r="G1896" s="677">
        <v>25782.9</v>
      </c>
      <c r="H1896" s="37" t="e">
        <f>J1896+K1896+L1896+M1896+N1896+#REF!</f>
        <v>#REF!</v>
      </c>
      <c r="I1896" s="93" t="e">
        <f t="shared" si="33"/>
        <v>#REF!</v>
      </c>
      <c r="J1896" s="677">
        <v>21587.279999999999</v>
      </c>
      <c r="K1896" s="677">
        <v>3809.52</v>
      </c>
      <c r="L1896" s="79">
        <v>0</v>
      </c>
      <c r="M1896" s="108">
        <v>0</v>
      </c>
      <c r="N1896" s="678">
        <v>13675.2</v>
      </c>
      <c r="O1896" s="705" t="s">
        <v>27</v>
      </c>
      <c r="P1896" s="671"/>
      <c r="Q1896" s="671"/>
      <c r="R1896" s="671"/>
      <c r="S1896" s="671"/>
      <c r="T1896" s="671"/>
      <c r="U1896" s="671"/>
      <c r="V1896" s="671"/>
      <c r="W1896" s="671"/>
      <c r="GA1896" s="68"/>
    </row>
    <row r="1897" spans="2:183" s="67" customFormat="1" ht="72.650000000000006" customHeight="1" x14ac:dyDescent="0.35">
      <c r="B1897" s="668" t="s">
        <v>2495</v>
      </c>
      <c r="C1897" s="669" t="s">
        <v>3138</v>
      </c>
      <c r="D1897" s="97"/>
      <c r="E1897" s="669" t="s">
        <v>3139</v>
      </c>
      <c r="F1897" s="673" t="s">
        <v>3140</v>
      </c>
      <c r="G1897" s="679">
        <v>25000</v>
      </c>
      <c r="H1897" s="37" t="e">
        <f>J1897+K1897+L1897+M1897+N1897+#REF!</f>
        <v>#REF!</v>
      </c>
      <c r="I1897" s="93" t="e">
        <f t="shared" si="33"/>
        <v>#REF!</v>
      </c>
      <c r="J1897" s="677">
        <v>21250</v>
      </c>
      <c r="K1897" s="677">
        <v>3750</v>
      </c>
      <c r="L1897" s="79">
        <v>0</v>
      </c>
      <c r="M1897" s="108">
        <v>0</v>
      </c>
      <c r="N1897" s="678">
        <v>0</v>
      </c>
      <c r="O1897" s="705" t="s">
        <v>27</v>
      </c>
      <c r="P1897" s="671"/>
      <c r="Q1897" s="671"/>
      <c r="R1897" s="671"/>
      <c r="S1897" s="671"/>
      <c r="T1897" s="671"/>
      <c r="U1897" s="671"/>
      <c r="V1897" s="671"/>
      <c r="W1897" s="671"/>
      <c r="GA1897" s="68"/>
    </row>
    <row r="1898" spans="2:183" s="67" customFormat="1" ht="66.650000000000006" customHeight="1" x14ac:dyDescent="0.35">
      <c r="B1898" s="668" t="s">
        <v>2495</v>
      </c>
      <c r="C1898" s="669" t="s">
        <v>3119</v>
      </c>
      <c r="D1898" s="97"/>
      <c r="E1898" s="669" t="s">
        <v>3141</v>
      </c>
      <c r="F1898" s="680" t="s">
        <v>3140</v>
      </c>
      <c r="G1898" s="677">
        <v>199606.05</v>
      </c>
      <c r="H1898" s="37" t="e">
        <f>J1898+K1898+L1898+M1898+N1898+#REF!</f>
        <v>#REF!</v>
      </c>
      <c r="I1898" s="93" t="e">
        <f t="shared" si="33"/>
        <v>#REF!</v>
      </c>
      <c r="J1898" s="677">
        <v>103391.28</v>
      </c>
      <c r="K1898" s="677">
        <v>18245.52</v>
      </c>
      <c r="L1898" s="79">
        <v>0</v>
      </c>
      <c r="M1898" s="108">
        <v>0</v>
      </c>
      <c r="N1898" s="678">
        <v>65496.76</v>
      </c>
      <c r="O1898" s="705" t="s">
        <v>27</v>
      </c>
      <c r="P1898" s="671"/>
      <c r="Q1898" s="671"/>
      <c r="R1898" s="671"/>
      <c r="S1898" s="671"/>
      <c r="T1898" s="671"/>
      <c r="U1898" s="671"/>
      <c r="V1898" s="671"/>
      <c r="W1898" s="671"/>
      <c r="GA1898" s="68"/>
    </row>
    <row r="1899" spans="2:183" s="67" customFormat="1" ht="66.650000000000006" customHeight="1" x14ac:dyDescent="0.35">
      <c r="B1899" s="668" t="s">
        <v>2495</v>
      </c>
      <c r="C1899" s="669" t="s">
        <v>3119</v>
      </c>
      <c r="D1899" s="97"/>
      <c r="E1899" s="669" t="s">
        <v>3142</v>
      </c>
      <c r="F1899" s="680" t="s">
        <v>3143</v>
      </c>
      <c r="G1899" s="677">
        <v>199512.24</v>
      </c>
      <c r="H1899" s="37" t="e">
        <f>J1899+K1899+L1899+M1899+N1899+#REF!</f>
        <v>#REF!</v>
      </c>
      <c r="I1899" s="93" t="e">
        <f t="shared" si="33"/>
        <v>#REF!</v>
      </c>
      <c r="J1899" s="677">
        <v>99588.89</v>
      </c>
      <c r="K1899" s="677">
        <v>17574.509999999998</v>
      </c>
      <c r="L1899" s="79">
        <v>0</v>
      </c>
      <c r="M1899" s="108">
        <v>0</v>
      </c>
      <c r="N1899" s="678">
        <v>63088</v>
      </c>
      <c r="O1899" s="705" t="s">
        <v>27</v>
      </c>
      <c r="P1899" s="671"/>
      <c r="Q1899" s="671"/>
      <c r="R1899" s="671"/>
      <c r="S1899" s="671"/>
      <c r="T1899" s="671"/>
      <c r="U1899" s="671"/>
      <c r="V1899" s="671"/>
      <c r="W1899" s="671"/>
      <c r="GA1899" s="68"/>
    </row>
    <row r="1900" spans="2:183" s="67" customFormat="1" ht="75.650000000000006" customHeight="1" x14ac:dyDescent="0.35">
      <c r="B1900" s="672" t="s">
        <v>2495</v>
      </c>
      <c r="C1900" s="674" t="s">
        <v>2196</v>
      </c>
      <c r="D1900" s="97"/>
      <c r="E1900" s="674" t="s">
        <v>3146</v>
      </c>
      <c r="F1900" s="680" t="s">
        <v>3147</v>
      </c>
      <c r="G1900" s="666">
        <v>295870</v>
      </c>
      <c r="H1900" s="37" t="e">
        <f>J1900+K1900+L1900+M1900+N1900+#REF!</f>
        <v>#REF!</v>
      </c>
      <c r="I1900" s="93" t="e">
        <f t="shared" si="33"/>
        <v>#REF!</v>
      </c>
      <c r="J1900" s="677">
        <v>251489.49</v>
      </c>
      <c r="K1900" s="677">
        <v>14793.5</v>
      </c>
      <c r="L1900" s="79">
        <v>0</v>
      </c>
      <c r="M1900" s="108">
        <v>0</v>
      </c>
      <c r="N1900" s="678">
        <v>0</v>
      </c>
      <c r="O1900" s="705" t="s">
        <v>27</v>
      </c>
      <c r="P1900" s="671"/>
      <c r="Q1900" s="671"/>
      <c r="R1900" s="671"/>
      <c r="S1900" s="671"/>
      <c r="T1900" s="671"/>
      <c r="U1900" s="671"/>
      <c r="V1900" s="671"/>
      <c r="W1900" s="671"/>
      <c r="GA1900" s="68"/>
    </row>
    <row r="1901" spans="2:183" s="67" customFormat="1" ht="75.650000000000006" customHeight="1" x14ac:dyDescent="0.35">
      <c r="B1901" s="672" t="s">
        <v>2495</v>
      </c>
      <c r="C1901" s="674" t="s">
        <v>2196</v>
      </c>
      <c r="D1901" s="97"/>
      <c r="E1901" s="674" t="s">
        <v>3148</v>
      </c>
      <c r="F1901" s="680" t="s">
        <v>3149</v>
      </c>
      <c r="G1901" s="666">
        <v>112392</v>
      </c>
      <c r="H1901" s="37" t="e">
        <f>J1901+K1901+L1901+M1901+N1901+#REF!</f>
        <v>#REF!</v>
      </c>
      <c r="I1901" s="93" t="e">
        <f t="shared" si="33"/>
        <v>#REF!</v>
      </c>
      <c r="J1901" s="677">
        <v>95533.2</v>
      </c>
      <c r="K1901" s="677">
        <v>16858.8</v>
      </c>
      <c r="L1901" s="79">
        <v>0</v>
      </c>
      <c r="M1901" s="108">
        <v>0</v>
      </c>
      <c r="N1901" s="678">
        <v>0</v>
      </c>
      <c r="O1901" s="705" t="s">
        <v>27</v>
      </c>
      <c r="P1901" s="671"/>
      <c r="Q1901" s="671"/>
      <c r="R1901" s="671"/>
      <c r="S1901" s="671"/>
      <c r="T1901" s="671"/>
      <c r="U1901" s="671"/>
      <c r="V1901" s="671"/>
      <c r="W1901" s="671"/>
      <c r="GA1901" s="68"/>
    </row>
    <row r="1902" spans="2:183" s="67" customFormat="1" ht="86.4" customHeight="1" x14ac:dyDescent="0.35">
      <c r="B1902" s="681" t="s">
        <v>2495</v>
      </c>
      <c r="C1902" s="682" t="s">
        <v>3150</v>
      </c>
      <c r="D1902" s="97"/>
      <c r="E1902" s="683" t="s">
        <v>3151</v>
      </c>
      <c r="F1902" s="684" t="s">
        <v>3152</v>
      </c>
      <c r="G1902" s="685">
        <v>290000</v>
      </c>
      <c r="H1902" s="37" t="e">
        <f>J1902+K1902+L1902+M1902+N1902+#REF!</f>
        <v>#REF!</v>
      </c>
      <c r="I1902" s="93" t="e">
        <f t="shared" si="33"/>
        <v>#REF!</v>
      </c>
      <c r="J1902" s="686">
        <v>246499.99</v>
      </c>
      <c r="K1902" s="686">
        <v>40600</v>
      </c>
      <c r="L1902" s="79">
        <v>0</v>
      </c>
      <c r="M1902" s="108">
        <v>0</v>
      </c>
      <c r="N1902" s="687">
        <v>0</v>
      </c>
      <c r="O1902" s="705" t="s">
        <v>27</v>
      </c>
      <c r="P1902" s="671"/>
      <c r="Q1902" s="671"/>
      <c r="R1902" s="671"/>
      <c r="S1902" s="671"/>
      <c r="T1902" s="671"/>
      <c r="U1902" s="671"/>
      <c r="V1902" s="671"/>
      <c r="W1902" s="671"/>
      <c r="GA1902" s="68"/>
    </row>
    <row r="1903" spans="2:183" s="67" customFormat="1" ht="87.65" customHeight="1" x14ac:dyDescent="0.35">
      <c r="B1903" s="688" t="s">
        <v>2495</v>
      </c>
      <c r="C1903" s="688" t="s">
        <v>3150</v>
      </c>
      <c r="D1903" s="97"/>
      <c r="E1903" s="688" t="s">
        <v>3153</v>
      </c>
      <c r="F1903" s="673" t="s">
        <v>3147</v>
      </c>
      <c r="G1903" s="689">
        <v>619254</v>
      </c>
      <c r="H1903" s="37" t="e">
        <f>J1903+K1903+L1903+M1903+N1903+#REF!</f>
        <v>#REF!</v>
      </c>
      <c r="I1903" s="93" t="e">
        <f t="shared" si="33"/>
        <v>#REF!</v>
      </c>
      <c r="J1903" s="677">
        <v>526365.9</v>
      </c>
      <c r="K1903" s="677">
        <v>30962.7</v>
      </c>
      <c r="L1903" s="79">
        <v>0</v>
      </c>
      <c r="M1903" s="108">
        <v>0</v>
      </c>
      <c r="N1903" s="678">
        <v>0</v>
      </c>
      <c r="O1903" s="705" t="s">
        <v>27</v>
      </c>
      <c r="P1903" s="671"/>
      <c r="Q1903" s="671"/>
      <c r="R1903" s="671"/>
      <c r="S1903" s="671"/>
      <c r="T1903" s="671"/>
      <c r="U1903" s="671"/>
      <c r="V1903" s="671"/>
      <c r="W1903" s="671"/>
      <c r="GA1903" s="68"/>
    </row>
    <row r="1904" spans="2:183" s="67" customFormat="1" ht="74.400000000000006" customHeight="1" x14ac:dyDescent="0.35">
      <c r="B1904" s="681" t="s">
        <v>2495</v>
      </c>
      <c r="C1904" s="681" t="s">
        <v>103</v>
      </c>
      <c r="D1904" s="97"/>
      <c r="E1904" s="681" t="s">
        <v>3154</v>
      </c>
      <c r="F1904" s="684" t="s">
        <v>307</v>
      </c>
      <c r="G1904" s="690">
        <v>508381.5</v>
      </c>
      <c r="H1904" s="37" t="e">
        <f>J1904+K1904+L1904+M1904+N1904+#REF!</f>
        <v>#REF!</v>
      </c>
      <c r="I1904" s="93" t="e">
        <f t="shared" si="33"/>
        <v>#REF!</v>
      </c>
      <c r="J1904" s="691">
        <v>420361.49</v>
      </c>
      <c r="K1904" s="666">
        <v>0</v>
      </c>
      <c r="L1904" s="79">
        <v>0</v>
      </c>
      <c r="M1904" s="108">
        <v>0</v>
      </c>
      <c r="N1904" s="667">
        <v>0</v>
      </c>
      <c r="O1904" s="705" t="s">
        <v>27</v>
      </c>
      <c r="P1904" s="671"/>
      <c r="Q1904" s="671"/>
      <c r="R1904" s="671"/>
      <c r="S1904" s="671"/>
      <c r="T1904" s="671"/>
      <c r="U1904" s="671"/>
      <c r="V1904" s="671"/>
      <c r="W1904" s="671"/>
      <c r="GA1904" s="68"/>
    </row>
    <row r="1905" spans="2:183" s="67" customFormat="1" ht="79.75" customHeight="1" x14ac:dyDescent="0.35">
      <c r="B1905" s="672" t="s">
        <v>2495</v>
      </c>
      <c r="C1905" s="688" t="s">
        <v>1684</v>
      </c>
      <c r="D1905" s="97"/>
      <c r="E1905" s="692" t="s">
        <v>3155</v>
      </c>
      <c r="F1905" s="673" t="s">
        <v>307</v>
      </c>
      <c r="G1905" s="676">
        <v>611129</v>
      </c>
      <c r="H1905" s="37" t="e">
        <f>J1905+K1905+L1905+M1905+N1905+#REF!</f>
        <v>#REF!</v>
      </c>
      <c r="I1905" s="93" t="e">
        <f t="shared" si="33"/>
        <v>#REF!</v>
      </c>
      <c r="J1905" s="677">
        <v>415567.72</v>
      </c>
      <c r="K1905" s="677">
        <v>0</v>
      </c>
      <c r="L1905" s="79">
        <v>0</v>
      </c>
      <c r="M1905" s="108">
        <v>0</v>
      </c>
      <c r="N1905" s="678">
        <v>0</v>
      </c>
      <c r="O1905" s="705" t="s">
        <v>27</v>
      </c>
      <c r="P1905" s="671"/>
      <c r="Q1905" s="671"/>
      <c r="R1905" s="671"/>
      <c r="S1905" s="671"/>
      <c r="T1905" s="671"/>
      <c r="U1905" s="671"/>
      <c r="V1905" s="671"/>
      <c r="W1905" s="671"/>
      <c r="GA1905" s="68"/>
    </row>
    <row r="1906" spans="2:183" s="67" customFormat="1" ht="64.25" customHeight="1" x14ac:dyDescent="0.35">
      <c r="B1906" s="672" t="s">
        <v>2495</v>
      </c>
      <c r="C1906" s="693" t="s">
        <v>3135</v>
      </c>
      <c r="D1906" s="675" t="s">
        <v>3136</v>
      </c>
      <c r="E1906" s="693" t="s">
        <v>3137</v>
      </c>
      <c r="F1906" s="694" t="s">
        <v>307</v>
      </c>
      <c r="G1906" s="145">
        <v>3040115</v>
      </c>
      <c r="H1906" s="37" t="e">
        <f>J1906+K1906+L1906+M1906+N1906+#REF!</f>
        <v>#REF!</v>
      </c>
      <c r="I1906" s="93" t="e">
        <f t="shared" ref="I1906:I1908" si="34">(J1906+K1906+L1906+M1906)/H1906</f>
        <v>#REF!</v>
      </c>
      <c r="J1906" s="677">
        <v>1938073.31</v>
      </c>
      <c r="K1906" s="677">
        <v>0</v>
      </c>
      <c r="L1906" s="695">
        <v>0</v>
      </c>
      <c r="M1906" s="696">
        <v>0</v>
      </c>
      <c r="N1906" s="695">
        <v>0</v>
      </c>
      <c r="O1906" s="705" t="s">
        <v>27</v>
      </c>
      <c r="P1906" s="671"/>
      <c r="Q1906" s="671"/>
      <c r="R1906" s="671"/>
      <c r="S1906" s="671"/>
      <c r="T1906" s="671"/>
      <c r="U1906" s="671"/>
      <c r="V1906" s="671"/>
      <c r="W1906" s="671"/>
      <c r="GA1906" s="68"/>
    </row>
    <row r="1907" spans="2:183" s="67" customFormat="1" ht="96.65" customHeight="1" x14ac:dyDescent="0.35">
      <c r="B1907" s="672" t="s">
        <v>2495</v>
      </c>
      <c r="C1907" s="674" t="s">
        <v>2196</v>
      </c>
      <c r="D1907" s="97"/>
      <c r="E1907" s="674" t="s">
        <v>3144</v>
      </c>
      <c r="F1907" s="673" t="s">
        <v>307</v>
      </c>
      <c r="G1907" s="677">
        <v>2305000</v>
      </c>
      <c r="H1907" s="37" t="e">
        <f>J1907+K1907+L1907+M1907+N1907+#REF!</f>
        <v>#REF!</v>
      </c>
      <c r="I1907" s="93" t="e">
        <f t="shared" si="34"/>
        <v>#REF!</v>
      </c>
      <c r="J1907" s="677">
        <v>1959250</v>
      </c>
      <c r="K1907" s="677">
        <v>0</v>
      </c>
      <c r="L1907" s="695">
        <v>0</v>
      </c>
      <c r="M1907" s="696">
        <v>0</v>
      </c>
      <c r="N1907" s="695">
        <v>0</v>
      </c>
      <c r="O1907" s="705" t="s">
        <v>27</v>
      </c>
      <c r="P1907" s="671"/>
      <c r="Q1907" s="671"/>
      <c r="R1907" s="671"/>
      <c r="S1907" s="671"/>
      <c r="T1907" s="671"/>
      <c r="U1907" s="671"/>
      <c r="V1907" s="671"/>
      <c r="W1907" s="671"/>
      <c r="GA1907" s="68"/>
    </row>
    <row r="1908" spans="2:183" s="67" customFormat="1" ht="76.75" customHeight="1" x14ac:dyDescent="0.35">
      <c r="B1908" s="672" t="s">
        <v>2495</v>
      </c>
      <c r="C1908" s="674" t="s">
        <v>2196</v>
      </c>
      <c r="D1908" s="97"/>
      <c r="E1908" s="669" t="s">
        <v>3145</v>
      </c>
      <c r="F1908" s="673" t="s">
        <v>307</v>
      </c>
      <c r="G1908" s="677">
        <v>5910818</v>
      </c>
      <c r="H1908" s="148" t="e">
        <f>J1908+K1908+L1908+M1908+N1908+#REF!</f>
        <v>#REF!</v>
      </c>
      <c r="I1908" s="149" t="e">
        <f t="shared" si="34"/>
        <v>#REF!</v>
      </c>
      <c r="J1908" s="677">
        <v>5018970.9800000004</v>
      </c>
      <c r="K1908" s="677">
        <v>0</v>
      </c>
      <c r="L1908" s="695">
        <v>0</v>
      </c>
      <c r="M1908" s="696">
        <v>0</v>
      </c>
      <c r="N1908" s="695">
        <v>0</v>
      </c>
      <c r="O1908" s="705" t="s">
        <v>27</v>
      </c>
      <c r="P1908" s="671"/>
      <c r="Q1908" s="671"/>
      <c r="R1908" s="671"/>
      <c r="S1908" s="671"/>
      <c r="T1908" s="671"/>
      <c r="U1908" s="671"/>
      <c r="V1908" s="671"/>
      <c r="W1908" s="671"/>
      <c r="GA1908" s="68"/>
    </row>
    <row r="1909" spans="2:183" ht="50.15" customHeight="1" x14ac:dyDescent="0.35">
      <c r="H1909" s="150"/>
      <c r="I1909" s="151"/>
      <c r="O1909" s="10"/>
      <c r="P1909" s="36"/>
      <c r="Q1909" s="36"/>
      <c r="R1909" s="36"/>
      <c r="S1909" s="36"/>
      <c r="T1909" s="36"/>
      <c r="U1909" s="36"/>
      <c r="V1909" s="36"/>
      <c r="W1909" s="36"/>
    </row>
    <row r="1910" spans="2:183" ht="50.15" customHeight="1" x14ac:dyDescent="0.35">
      <c r="P1910" s="36"/>
      <c r="Q1910" s="36"/>
      <c r="R1910" s="36"/>
      <c r="S1910" s="36"/>
      <c r="T1910" s="36"/>
      <c r="U1910" s="36"/>
      <c r="V1910" s="36"/>
      <c r="W1910" s="36"/>
    </row>
    <row r="1911" spans="2:183" ht="50.15" customHeight="1" x14ac:dyDescent="0.35">
      <c r="P1911" s="36"/>
      <c r="Q1911" s="36"/>
      <c r="R1911" s="36"/>
      <c r="S1911" s="36"/>
      <c r="T1911" s="36"/>
      <c r="U1911" s="36"/>
      <c r="V1911" s="36"/>
      <c r="W1911" s="36"/>
    </row>
    <row r="1912" spans="2:183" ht="50.15" customHeight="1" x14ac:dyDescent="0.35">
      <c r="P1912" s="36"/>
      <c r="Q1912" s="36"/>
      <c r="R1912" s="36"/>
      <c r="S1912" s="36"/>
      <c r="T1912" s="36"/>
      <c r="U1912" s="36"/>
      <c r="V1912" s="36"/>
      <c r="W1912" s="36"/>
    </row>
    <row r="1913" spans="2:183" ht="50.15" customHeight="1" x14ac:dyDescent="0.35">
      <c r="P1913" s="36"/>
      <c r="Q1913" s="36"/>
      <c r="R1913" s="36"/>
      <c r="S1913" s="36"/>
      <c r="T1913" s="36"/>
      <c r="U1913" s="36"/>
      <c r="V1913" s="36"/>
      <c r="W1913" s="36"/>
    </row>
    <row r="1914" spans="2:183" ht="50.15" customHeight="1" x14ac:dyDescent="0.35">
      <c r="P1914" s="36"/>
      <c r="Q1914" s="36"/>
      <c r="R1914" s="36"/>
      <c r="S1914" s="36"/>
      <c r="T1914" s="36"/>
      <c r="U1914" s="36"/>
      <c r="V1914" s="36"/>
      <c r="W1914" s="36"/>
    </row>
    <row r="1915" spans="2:183" ht="50.15" customHeight="1" x14ac:dyDescent="0.35">
      <c r="P1915" s="36"/>
      <c r="Q1915" s="36"/>
      <c r="R1915" s="36"/>
      <c r="S1915" s="36"/>
      <c r="T1915" s="36"/>
      <c r="U1915" s="36"/>
      <c r="V1915" s="36"/>
      <c r="W1915" s="36"/>
    </row>
    <row r="1916" spans="2:183" ht="50.15" customHeight="1" x14ac:dyDescent="0.35">
      <c r="P1916" s="36"/>
      <c r="Q1916" s="36"/>
      <c r="R1916" s="36"/>
      <c r="S1916" s="36"/>
      <c r="T1916" s="36"/>
      <c r="U1916" s="36"/>
      <c r="V1916" s="36"/>
      <c r="W1916" s="36"/>
    </row>
    <row r="1917" spans="2:183" ht="50.15" customHeight="1" x14ac:dyDescent="0.35">
      <c r="P1917" s="36"/>
      <c r="Q1917" s="36"/>
      <c r="R1917" s="36"/>
      <c r="S1917" s="36"/>
      <c r="T1917" s="36"/>
      <c r="U1917" s="36"/>
      <c r="V1917" s="36"/>
      <c r="W1917" s="36"/>
    </row>
    <row r="1918" spans="2:183" ht="50.15" customHeight="1" x14ac:dyDescent="0.35">
      <c r="P1918" s="36"/>
      <c r="Q1918" s="36"/>
      <c r="R1918" s="36"/>
      <c r="S1918" s="36"/>
      <c r="T1918" s="36"/>
      <c r="U1918" s="36"/>
      <c r="V1918" s="36"/>
      <c r="W1918" s="36"/>
    </row>
    <row r="1919" spans="2:183" ht="50.15" customHeight="1" x14ac:dyDescent="0.35">
      <c r="P1919" s="36"/>
      <c r="Q1919" s="36"/>
      <c r="R1919" s="36"/>
      <c r="S1919" s="36"/>
      <c r="T1919" s="36"/>
      <c r="U1919" s="36"/>
      <c r="V1919" s="36"/>
      <c r="W1919" s="36"/>
    </row>
    <row r="1920" spans="2:183" ht="50.15" customHeight="1" x14ac:dyDescent="0.35">
      <c r="P1920" s="36"/>
      <c r="Q1920" s="36"/>
      <c r="R1920" s="36"/>
      <c r="S1920" s="36"/>
      <c r="T1920" s="36"/>
      <c r="U1920" s="36"/>
      <c r="V1920" s="36"/>
      <c r="W1920" s="36"/>
    </row>
    <row r="1921" spans="16:23" ht="50.15" customHeight="1" x14ac:dyDescent="0.35">
      <c r="P1921" s="36"/>
      <c r="Q1921" s="36"/>
      <c r="R1921" s="36"/>
      <c r="S1921" s="36"/>
      <c r="T1921" s="36"/>
      <c r="U1921" s="36"/>
      <c r="V1921" s="36"/>
      <c r="W1921" s="36"/>
    </row>
    <row r="1922" spans="16:23" ht="50.15" customHeight="1" x14ac:dyDescent="0.35">
      <c r="P1922" s="36"/>
      <c r="Q1922" s="36"/>
      <c r="R1922" s="36"/>
      <c r="S1922" s="36"/>
      <c r="T1922" s="36"/>
      <c r="U1922" s="36"/>
      <c r="V1922" s="36"/>
      <c r="W1922" s="36"/>
    </row>
    <row r="1923" spans="16:23" ht="50.15" customHeight="1" x14ac:dyDescent="0.35">
      <c r="P1923" s="36"/>
      <c r="Q1923" s="36"/>
      <c r="R1923" s="36"/>
      <c r="S1923" s="36"/>
      <c r="T1923" s="36"/>
      <c r="U1923" s="36"/>
      <c r="V1923" s="36"/>
      <c r="W1923" s="36"/>
    </row>
    <row r="1924" spans="16:23" ht="50.15" customHeight="1" x14ac:dyDescent="0.35">
      <c r="P1924" s="36"/>
      <c r="Q1924" s="36"/>
      <c r="R1924" s="36"/>
      <c r="S1924" s="36"/>
      <c r="T1924" s="36"/>
      <c r="U1924" s="36"/>
      <c r="V1924" s="36"/>
      <c r="W1924" s="36"/>
    </row>
    <row r="1925" spans="16:23" ht="50.15" customHeight="1" x14ac:dyDescent="0.35">
      <c r="P1925" s="36"/>
      <c r="Q1925" s="36"/>
      <c r="R1925" s="36"/>
      <c r="S1925" s="36"/>
      <c r="T1925" s="36"/>
      <c r="U1925" s="36"/>
      <c r="V1925" s="36"/>
      <c r="W1925" s="36"/>
    </row>
    <row r="1926" spans="16:23" ht="50.15" customHeight="1" x14ac:dyDescent="0.35">
      <c r="P1926" s="36"/>
      <c r="Q1926" s="36"/>
      <c r="R1926" s="36"/>
      <c r="S1926" s="36"/>
      <c r="T1926" s="36"/>
      <c r="U1926" s="36"/>
      <c r="V1926" s="36"/>
      <c r="W1926" s="36"/>
    </row>
    <row r="1927" spans="16:23" ht="50.15" customHeight="1" x14ac:dyDescent="0.35">
      <c r="P1927" s="36"/>
      <c r="Q1927" s="36"/>
      <c r="R1927" s="36"/>
      <c r="S1927" s="36"/>
      <c r="T1927" s="36"/>
      <c r="U1927" s="36"/>
      <c r="V1927" s="36"/>
      <c r="W1927" s="36"/>
    </row>
    <row r="1928" spans="16:23" ht="50.15" customHeight="1" x14ac:dyDescent="0.35">
      <c r="P1928" s="36"/>
      <c r="Q1928" s="36"/>
      <c r="R1928" s="36"/>
      <c r="S1928" s="36"/>
      <c r="T1928" s="36"/>
      <c r="U1928" s="36"/>
      <c r="V1928" s="36"/>
      <c r="W1928" s="36"/>
    </row>
    <row r="1929" spans="16:23" ht="50.15" customHeight="1" x14ac:dyDescent="0.35">
      <c r="P1929" s="36"/>
      <c r="Q1929" s="36"/>
      <c r="R1929" s="36"/>
      <c r="S1929" s="36"/>
      <c r="T1929" s="36"/>
      <c r="U1929" s="36"/>
      <c r="V1929" s="36"/>
      <c r="W1929" s="36"/>
    </row>
    <row r="1930" spans="16:23" ht="50.15" customHeight="1" x14ac:dyDescent="0.35">
      <c r="P1930" s="36"/>
      <c r="Q1930" s="36"/>
      <c r="R1930" s="36"/>
      <c r="S1930" s="36"/>
      <c r="T1930" s="36"/>
      <c r="U1930" s="36"/>
      <c r="V1930" s="36"/>
      <c r="W1930" s="36"/>
    </row>
    <row r="1931" spans="16:23" ht="50.15" customHeight="1" x14ac:dyDescent="0.35">
      <c r="P1931" s="36"/>
      <c r="Q1931" s="36"/>
      <c r="R1931" s="36"/>
      <c r="S1931" s="36"/>
      <c r="T1931" s="36"/>
      <c r="U1931" s="36"/>
      <c r="V1931" s="36"/>
      <c r="W1931" s="36"/>
    </row>
    <row r="1932" spans="16:23" ht="50.15" customHeight="1" x14ac:dyDescent="0.35">
      <c r="P1932" s="36"/>
      <c r="Q1932" s="36"/>
      <c r="R1932" s="36"/>
      <c r="S1932" s="36"/>
      <c r="T1932" s="36"/>
      <c r="U1932" s="36"/>
      <c r="V1932" s="36"/>
      <c r="W1932" s="36"/>
    </row>
    <row r="1933" spans="16:23" ht="50.15" customHeight="1" x14ac:dyDescent="0.35">
      <c r="P1933" s="36"/>
      <c r="Q1933" s="36"/>
      <c r="R1933" s="36"/>
      <c r="S1933" s="36"/>
      <c r="T1933" s="36"/>
      <c r="U1933" s="36"/>
      <c r="V1933" s="36"/>
      <c r="W1933" s="36"/>
    </row>
    <row r="1934" spans="16:23" ht="50.15" customHeight="1" x14ac:dyDescent="0.35">
      <c r="P1934" s="36"/>
      <c r="Q1934" s="36"/>
      <c r="R1934" s="36"/>
      <c r="S1934" s="36"/>
      <c r="T1934" s="36"/>
      <c r="U1934" s="36"/>
      <c r="V1934" s="36"/>
      <c r="W1934" s="36"/>
    </row>
    <row r="1935" spans="16:23" ht="50.15" customHeight="1" x14ac:dyDescent="0.35">
      <c r="P1935" s="36"/>
      <c r="Q1935" s="36"/>
      <c r="R1935" s="36"/>
      <c r="S1935" s="36"/>
      <c r="T1935" s="36"/>
      <c r="U1935" s="36"/>
      <c r="V1935" s="36"/>
      <c r="W1935" s="36"/>
    </row>
    <row r="1936" spans="16:23" ht="50.15" customHeight="1" x14ac:dyDescent="0.35">
      <c r="P1936" s="36"/>
      <c r="Q1936" s="36"/>
      <c r="R1936" s="36"/>
      <c r="S1936" s="36"/>
      <c r="T1936" s="36"/>
      <c r="U1936" s="36"/>
      <c r="V1936" s="36"/>
      <c r="W1936" s="36"/>
    </row>
    <row r="1937" spans="16:23" ht="50.15" customHeight="1" x14ac:dyDescent="0.35">
      <c r="P1937" s="36"/>
      <c r="Q1937" s="36"/>
      <c r="R1937" s="36"/>
      <c r="S1937" s="36"/>
      <c r="T1937" s="36"/>
      <c r="U1937" s="36"/>
      <c r="V1937" s="36"/>
      <c r="W1937" s="36"/>
    </row>
    <row r="1938" spans="16:23" ht="50.15" customHeight="1" x14ac:dyDescent="0.35">
      <c r="P1938" s="36"/>
      <c r="Q1938" s="36"/>
      <c r="R1938" s="36"/>
      <c r="S1938" s="36"/>
      <c r="T1938" s="36"/>
      <c r="U1938" s="36"/>
      <c r="V1938" s="36"/>
      <c r="W1938" s="36"/>
    </row>
    <row r="1939" spans="16:23" ht="50.15" customHeight="1" x14ac:dyDescent="0.35">
      <c r="P1939" s="36"/>
      <c r="Q1939" s="36"/>
      <c r="R1939" s="36"/>
      <c r="S1939" s="36"/>
      <c r="T1939" s="36"/>
      <c r="U1939" s="36"/>
      <c r="V1939" s="36"/>
      <c r="W1939" s="36"/>
    </row>
    <row r="1940" spans="16:23" ht="50.15" customHeight="1" x14ac:dyDescent="0.35">
      <c r="P1940" s="36"/>
      <c r="Q1940" s="36"/>
      <c r="R1940" s="36"/>
      <c r="S1940" s="36"/>
      <c r="T1940" s="36"/>
      <c r="U1940" s="36"/>
      <c r="V1940" s="36"/>
      <c r="W1940" s="36"/>
    </row>
    <row r="1941" spans="16:23" ht="50.15" customHeight="1" x14ac:dyDescent="0.35">
      <c r="P1941" s="36"/>
      <c r="Q1941" s="36"/>
      <c r="R1941" s="36"/>
      <c r="S1941" s="36"/>
      <c r="T1941" s="36"/>
      <c r="U1941" s="36"/>
      <c r="V1941" s="36"/>
      <c r="W1941" s="36"/>
    </row>
    <row r="1942" spans="16:23" ht="50.15" customHeight="1" x14ac:dyDescent="0.35">
      <c r="P1942" s="36"/>
      <c r="Q1942" s="36"/>
      <c r="R1942" s="36"/>
      <c r="S1942" s="36"/>
      <c r="T1942" s="36"/>
      <c r="U1942" s="36"/>
      <c r="V1942" s="36"/>
      <c r="W1942" s="36"/>
    </row>
    <row r="1943" spans="16:23" ht="50.15" customHeight="1" x14ac:dyDescent="0.35">
      <c r="P1943" s="36"/>
      <c r="Q1943" s="36"/>
      <c r="R1943" s="36"/>
      <c r="S1943" s="36"/>
      <c r="T1943" s="36"/>
      <c r="U1943" s="36"/>
      <c r="V1943" s="36"/>
      <c r="W1943" s="36"/>
    </row>
    <row r="1944" spans="16:23" ht="50.15" customHeight="1" x14ac:dyDescent="0.35">
      <c r="P1944" s="36"/>
      <c r="Q1944" s="36"/>
      <c r="R1944" s="36"/>
      <c r="S1944" s="36"/>
      <c r="T1944" s="36"/>
      <c r="U1944" s="36"/>
      <c r="V1944" s="36"/>
      <c r="W1944" s="36"/>
    </row>
    <row r="1945" spans="16:23" ht="50.15" customHeight="1" x14ac:dyDescent="0.35">
      <c r="P1945" s="36"/>
      <c r="Q1945" s="36"/>
      <c r="R1945" s="36"/>
      <c r="S1945" s="36"/>
      <c r="T1945" s="36"/>
      <c r="U1945" s="36"/>
      <c r="V1945" s="36"/>
      <c r="W1945" s="36"/>
    </row>
    <row r="1946" spans="16:23" ht="50.15" customHeight="1" x14ac:dyDescent="0.35">
      <c r="P1946" s="36"/>
      <c r="Q1946" s="36"/>
      <c r="R1946" s="36"/>
      <c r="S1946" s="36"/>
      <c r="T1946" s="36"/>
      <c r="U1946" s="36"/>
      <c r="V1946" s="36"/>
      <c r="W1946" s="36"/>
    </row>
    <row r="1947" spans="16:23" ht="50.15" customHeight="1" x14ac:dyDescent="0.35">
      <c r="P1947" s="36"/>
      <c r="Q1947" s="36"/>
      <c r="R1947" s="36"/>
      <c r="S1947" s="36"/>
      <c r="T1947" s="36"/>
      <c r="U1947" s="36"/>
      <c r="V1947" s="36"/>
      <c r="W1947" s="36"/>
    </row>
    <row r="1948" spans="16:23" ht="50.15" customHeight="1" x14ac:dyDescent="0.35">
      <c r="P1948" s="36"/>
      <c r="Q1948" s="36"/>
      <c r="R1948" s="36"/>
      <c r="S1948" s="36"/>
      <c r="T1948" s="36"/>
      <c r="U1948" s="36"/>
      <c r="V1948" s="36"/>
      <c r="W1948" s="36"/>
    </row>
    <row r="1949" spans="16:23" ht="50.15" customHeight="1" x14ac:dyDescent="0.35">
      <c r="P1949" s="36"/>
      <c r="Q1949" s="36"/>
      <c r="R1949" s="36"/>
      <c r="S1949" s="36"/>
      <c r="T1949" s="36"/>
      <c r="U1949" s="36"/>
      <c r="V1949" s="36"/>
      <c r="W1949" s="36"/>
    </row>
    <row r="1950" spans="16:23" ht="50.15" customHeight="1" x14ac:dyDescent="0.35">
      <c r="P1950" s="36"/>
      <c r="Q1950" s="36"/>
      <c r="R1950" s="36"/>
      <c r="S1950" s="36"/>
      <c r="T1950" s="36"/>
      <c r="U1950" s="36"/>
      <c r="V1950" s="36"/>
      <c r="W1950" s="36"/>
    </row>
    <row r="1951" spans="16:23" ht="50.15" customHeight="1" x14ac:dyDescent="0.35">
      <c r="P1951" s="36"/>
      <c r="Q1951" s="36"/>
      <c r="R1951" s="36"/>
      <c r="S1951" s="36"/>
      <c r="T1951" s="36"/>
      <c r="U1951" s="36"/>
      <c r="V1951" s="36"/>
      <c r="W1951" s="36"/>
    </row>
    <row r="1952" spans="16:23" ht="50.15" customHeight="1" x14ac:dyDescent="0.35">
      <c r="P1952" s="36"/>
      <c r="Q1952" s="36"/>
      <c r="R1952" s="36"/>
      <c r="S1952" s="36"/>
      <c r="T1952" s="36"/>
      <c r="U1952" s="36"/>
      <c r="V1952" s="36"/>
      <c r="W1952" s="36"/>
    </row>
    <row r="1953" spans="16:23" ht="50.15" customHeight="1" x14ac:dyDescent="0.35">
      <c r="P1953" s="36"/>
      <c r="Q1953" s="36"/>
      <c r="R1953" s="36"/>
      <c r="S1953" s="36"/>
      <c r="T1953" s="36"/>
      <c r="U1953" s="36"/>
      <c r="V1953" s="36"/>
      <c r="W1953" s="36"/>
    </row>
    <row r="1954" spans="16:23" ht="50.15" customHeight="1" x14ac:dyDescent="0.35">
      <c r="P1954" s="36"/>
      <c r="Q1954" s="36"/>
      <c r="R1954" s="36"/>
      <c r="S1954" s="36"/>
      <c r="T1954" s="36"/>
      <c r="U1954" s="36"/>
      <c r="V1954" s="36"/>
      <c r="W1954" s="36"/>
    </row>
    <row r="1955" spans="16:23" ht="50.15" customHeight="1" x14ac:dyDescent="0.35">
      <c r="P1955" s="36"/>
      <c r="Q1955" s="36"/>
      <c r="R1955" s="36"/>
      <c r="S1955" s="36"/>
      <c r="T1955" s="36"/>
      <c r="U1955" s="36"/>
      <c r="V1955" s="36"/>
      <c r="W1955" s="36"/>
    </row>
    <row r="1956" spans="16:23" ht="50.15" customHeight="1" x14ac:dyDescent="0.35">
      <c r="P1956" s="36"/>
      <c r="Q1956" s="36"/>
      <c r="R1956" s="36"/>
      <c r="S1956" s="36"/>
      <c r="T1956" s="36"/>
      <c r="U1956" s="36"/>
      <c r="V1956" s="36"/>
      <c r="W1956" s="36"/>
    </row>
    <row r="1957" spans="16:23" ht="50.15" customHeight="1" x14ac:dyDescent="0.35">
      <c r="P1957" s="36"/>
      <c r="Q1957" s="36"/>
      <c r="R1957" s="36"/>
      <c r="S1957" s="36"/>
      <c r="T1957" s="36"/>
      <c r="U1957" s="36"/>
      <c r="V1957" s="36"/>
      <c r="W1957" s="36"/>
    </row>
    <row r="1958" spans="16:23" ht="50.15" customHeight="1" x14ac:dyDescent="0.35">
      <c r="P1958" s="36"/>
      <c r="Q1958" s="36"/>
      <c r="R1958" s="36"/>
      <c r="S1958" s="36"/>
      <c r="T1958" s="36"/>
      <c r="U1958" s="36"/>
      <c r="V1958" s="36"/>
      <c r="W1958" s="36"/>
    </row>
    <row r="1959" spans="16:23" ht="50.15" customHeight="1" x14ac:dyDescent="0.35">
      <c r="P1959" s="36"/>
      <c r="Q1959" s="36"/>
      <c r="R1959" s="36"/>
      <c r="S1959" s="36"/>
      <c r="T1959" s="36"/>
      <c r="U1959" s="36"/>
      <c r="V1959" s="36"/>
      <c r="W1959" s="36"/>
    </row>
    <row r="1960" spans="16:23" ht="50.15" customHeight="1" x14ac:dyDescent="0.35">
      <c r="P1960" s="36"/>
      <c r="Q1960" s="36"/>
      <c r="R1960" s="36"/>
      <c r="S1960" s="36"/>
      <c r="T1960" s="36"/>
      <c r="U1960" s="36"/>
      <c r="V1960" s="36"/>
      <c r="W1960" s="36"/>
    </row>
    <row r="1961" spans="16:23" ht="50.15" customHeight="1" x14ac:dyDescent="0.35">
      <c r="P1961" s="36"/>
      <c r="Q1961" s="36"/>
      <c r="R1961" s="36"/>
      <c r="S1961" s="36"/>
      <c r="T1961" s="36"/>
      <c r="U1961" s="36"/>
      <c r="V1961" s="36"/>
      <c r="W1961" s="36"/>
    </row>
    <row r="1962" spans="16:23" ht="50.15" customHeight="1" x14ac:dyDescent="0.35">
      <c r="P1962" s="36"/>
      <c r="Q1962" s="36"/>
      <c r="R1962" s="36"/>
      <c r="S1962" s="36"/>
      <c r="T1962" s="36"/>
      <c r="U1962" s="36"/>
      <c r="V1962" s="36"/>
      <c r="W1962" s="36"/>
    </row>
    <row r="1963" spans="16:23" ht="50.15" customHeight="1" x14ac:dyDescent="0.35">
      <c r="P1963" s="36"/>
      <c r="Q1963" s="36"/>
      <c r="R1963" s="36"/>
      <c r="S1963" s="36"/>
      <c r="T1963" s="36"/>
      <c r="U1963" s="36"/>
      <c r="V1963" s="36"/>
      <c r="W1963" s="36"/>
    </row>
    <row r="1964" spans="16:23" ht="50.15" customHeight="1" x14ac:dyDescent="0.35">
      <c r="P1964" s="36"/>
      <c r="Q1964" s="36"/>
      <c r="R1964" s="36"/>
      <c r="S1964" s="36"/>
      <c r="T1964" s="36"/>
      <c r="U1964" s="36"/>
      <c r="V1964" s="36"/>
      <c r="W1964" s="36"/>
    </row>
    <row r="1965" spans="16:23" ht="50.15" customHeight="1" x14ac:dyDescent="0.35">
      <c r="P1965" s="36"/>
      <c r="Q1965" s="36"/>
      <c r="R1965" s="36"/>
      <c r="S1965" s="36"/>
      <c r="T1965" s="36"/>
      <c r="U1965" s="36"/>
      <c r="V1965" s="36"/>
      <c r="W1965" s="36"/>
    </row>
    <row r="1966" spans="16:23" ht="50.15" customHeight="1" x14ac:dyDescent="0.35">
      <c r="P1966" s="36"/>
      <c r="Q1966" s="36"/>
      <c r="R1966" s="36"/>
      <c r="S1966" s="36"/>
      <c r="T1966" s="36"/>
      <c r="U1966" s="36"/>
      <c r="V1966" s="36"/>
      <c r="W1966" s="36"/>
    </row>
    <row r="1967" spans="16:23" ht="50.15" customHeight="1" x14ac:dyDescent="0.35">
      <c r="P1967" s="36"/>
      <c r="Q1967" s="36"/>
      <c r="R1967" s="36"/>
      <c r="S1967" s="36"/>
      <c r="T1967" s="36"/>
      <c r="U1967" s="36"/>
      <c r="V1967" s="36"/>
      <c r="W1967" s="36"/>
    </row>
    <row r="1968" spans="16:23" ht="50.15" customHeight="1" x14ac:dyDescent="0.35">
      <c r="P1968" s="36"/>
      <c r="Q1968" s="36"/>
      <c r="R1968" s="36"/>
      <c r="S1968" s="36"/>
      <c r="T1968" s="36"/>
      <c r="U1968" s="36"/>
      <c r="V1968" s="36"/>
      <c r="W1968" s="36"/>
    </row>
    <row r="1969" spans="16:23" ht="50.15" customHeight="1" x14ac:dyDescent="0.35">
      <c r="P1969" s="36"/>
      <c r="Q1969" s="36"/>
      <c r="R1969" s="36"/>
      <c r="S1969" s="36"/>
      <c r="T1969" s="36"/>
      <c r="U1969" s="36"/>
      <c r="V1969" s="36"/>
      <c r="W1969" s="36"/>
    </row>
    <row r="1970" spans="16:23" ht="50.15" customHeight="1" x14ac:dyDescent="0.35">
      <c r="P1970" s="36"/>
      <c r="Q1970" s="36"/>
      <c r="R1970" s="36"/>
      <c r="S1970" s="36"/>
      <c r="T1970" s="36"/>
      <c r="U1970" s="36"/>
      <c r="V1970" s="36"/>
      <c r="W1970" s="36"/>
    </row>
    <row r="1971" spans="16:23" ht="50.15" customHeight="1" x14ac:dyDescent="0.35">
      <c r="P1971" s="36"/>
      <c r="Q1971" s="36"/>
      <c r="R1971" s="36"/>
      <c r="S1971" s="36"/>
      <c r="T1971" s="36"/>
      <c r="U1971" s="36"/>
      <c r="V1971" s="36"/>
      <c r="W1971" s="36"/>
    </row>
    <row r="1972" spans="16:23" ht="50.15" customHeight="1" x14ac:dyDescent="0.35">
      <c r="P1972" s="36"/>
      <c r="Q1972" s="36"/>
      <c r="R1972" s="36"/>
      <c r="S1972" s="36"/>
      <c r="T1972" s="36"/>
      <c r="U1972" s="36"/>
      <c r="V1972" s="36"/>
      <c r="W1972" s="36"/>
    </row>
    <row r="1973" spans="16:23" ht="50.15" customHeight="1" x14ac:dyDescent="0.35">
      <c r="P1973" s="36"/>
      <c r="Q1973" s="36"/>
      <c r="R1973" s="36"/>
      <c r="S1973" s="36"/>
      <c r="T1973" s="36"/>
      <c r="U1973" s="36"/>
      <c r="V1973" s="36"/>
      <c r="W1973" s="36"/>
    </row>
    <row r="1974" spans="16:23" ht="50.15" customHeight="1" x14ac:dyDescent="0.35">
      <c r="P1974" s="36"/>
      <c r="Q1974" s="36"/>
      <c r="R1974" s="36"/>
      <c r="S1974" s="36"/>
      <c r="T1974" s="36"/>
      <c r="U1974" s="36"/>
      <c r="V1974" s="36"/>
      <c r="W1974" s="36"/>
    </row>
    <row r="1975" spans="16:23" ht="50.15" customHeight="1" x14ac:dyDescent="0.35">
      <c r="P1975" s="36"/>
      <c r="Q1975" s="36"/>
      <c r="R1975" s="36"/>
      <c r="S1975" s="36"/>
      <c r="T1975" s="36"/>
      <c r="U1975" s="36"/>
      <c r="V1975" s="36"/>
      <c r="W1975" s="36"/>
    </row>
    <row r="1976" spans="16:23" ht="50.15" customHeight="1" x14ac:dyDescent="0.35">
      <c r="P1976" s="36"/>
      <c r="Q1976" s="36"/>
      <c r="R1976" s="36"/>
      <c r="S1976" s="36"/>
      <c r="T1976" s="36"/>
      <c r="U1976" s="36"/>
      <c r="V1976" s="36"/>
      <c r="W1976" s="36"/>
    </row>
    <row r="1977" spans="16:23" ht="50.15" customHeight="1" x14ac:dyDescent="0.35">
      <c r="P1977" s="36"/>
      <c r="Q1977" s="36"/>
      <c r="R1977" s="36"/>
      <c r="S1977" s="36"/>
      <c r="T1977" s="36"/>
      <c r="U1977" s="36"/>
      <c r="V1977" s="36"/>
      <c r="W1977" s="36"/>
    </row>
    <row r="1978" spans="16:23" ht="50.15" customHeight="1" x14ac:dyDescent="0.35">
      <c r="P1978" s="36"/>
      <c r="Q1978" s="36"/>
      <c r="R1978" s="36"/>
      <c r="S1978" s="36"/>
      <c r="T1978" s="36"/>
      <c r="U1978" s="36"/>
      <c r="V1978" s="36"/>
      <c r="W1978" s="36"/>
    </row>
    <row r="1979" spans="16:23" ht="50.15" customHeight="1" x14ac:dyDescent="0.35">
      <c r="P1979" s="36"/>
      <c r="Q1979" s="36"/>
      <c r="R1979" s="36"/>
      <c r="S1979" s="36"/>
      <c r="T1979" s="36"/>
      <c r="U1979" s="36"/>
      <c r="V1979" s="36"/>
      <c r="W1979" s="36"/>
    </row>
    <row r="1980" spans="16:23" ht="50.15" customHeight="1" x14ac:dyDescent="0.35">
      <c r="P1980" s="36"/>
      <c r="Q1980" s="36"/>
      <c r="R1980" s="36"/>
      <c r="S1980" s="36"/>
      <c r="T1980" s="36"/>
      <c r="U1980" s="36"/>
      <c r="V1980" s="36"/>
      <c r="W1980" s="36"/>
    </row>
    <row r="1981" spans="16:23" ht="50.15" customHeight="1" x14ac:dyDescent="0.35">
      <c r="P1981" s="36"/>
      <c r="Q1981" s="36"/>
      <c r="R1981" s="36"/>
      <c r="S1981" s="36"/>
      <c r="T1981" s="36"/>
      <c r="U1981" s="36"/>
      <c r="V1981" s="36"/>
      <c r="W1981" s="36"/>
    </row>
    <row r="1982" spans="16:23" ht="50.15" customHeight="1" x14ac:dyDescent="0.35">
      <c r="P1982" s="36"/>
      <c r="Q1982" s="36"/>
      <c r="R1982" s="36"/>
      <c r="S1982" s="36"/>
      <c r="T1982" s="36"/>
      <c r="U1982" s="36"/>
      <c r="V1982" s="36"/>
      <c r="W1982" s="36"/>
    </row>
    <row r="1983" spans="16:23" ht="50.15" customHeight="1" x14ac:dyDescent="0.35">
      <c r="P1983" s="36"/>
      <c r="Q1983" s="36"/>
      <c r="R1983" s="36"/>
      <c r="S1983" s="36"/>
      <c r="T1983" s="36"/>
      <c r="U1983" s="36"/>
      <c r="V1983" s="36"/>
      <c r="W1983" s="36"/>
    </row>
    <row r="1984" spans="16:23" ht="50.15" customHeight="1" x14ac:dyDescent="0.35">
      <c r="P1984" s="36"/>
      <c r="Q1984" s="36"/>
      <c r="R1984" s="36"/>
      <c r="S1984" s="36"/>
      <c r="T1984" s="36"/>
      <c r="U1984" s="36"/>
      <c r="V1984" s="36"/>
      <c r="W1984" s="36"/>
    </row>
    <row r="1985" spans="16:23" ht="50.15" customHeight="1" x14ac:dyDescent="0.35">
      <c r="P1985" s="36"/>
      <c r="Q1985" s="36"/>
      <c r="R1985" s="36"/>
      <c r="S1985" s="36"/>
      <c r="T1985" s="36"/>
      <c r="U1985" s="36"/>
      <c r="V1985" s="36"/>
      <c r="W1985" s="36"/>
    </row>
    <row r="1986" spans="16:23" ht="50.15" customHeight="1" x14ac:dyDescent="0.35">
      <c r="P1986" s="36"/>
      <c r="Q1986" s="36"/>
      <c r="R1986" s="36"/>
      <c r="S1986" s="36"/>
      <c r="T1986" s="36"/>
      <c r="U1986" s="36"/>
      <c r="V1986" s="36"/>
      <c r="W1986" s="36"/>
    </row>
    <row r="1987" spans="16:23" ht="50.15" customHeight="1" x14ac:dyDescent="0.35">
      <c r="P1987" s="36"/>
      <c r="Q1987" s="36"/>
      <c r="R1987" s="36"/>
      <c r="S1987" s="36"/>
      <c r="T1987" s="36"/>
      <c r="U1987" s="36"/>
      <c r="V1987" s="36"/>
      <c r="W1987" s="36"/>
    </row>
    <row r="1988" spans="16:23" ht="50.15" customHeight="1" x14ac:dyDescent="0.35">
      <c r="P1988" s="36"/>
      <c r="Q1988" s="36"/>
      <c r="R1988" s="36"/>
      <c r="S1988" s="36"/>
      <c r="T1988" s="36"/>
      <c r="U1988" s="36"/>
      <c r="V1988" s="36"/>
      <c r="W1988" s="36"/>
    </row>
    <row r="1989" spans="16:23" ht="50.15" customHeight="1" x14ac:dyDescent="0.35">
      <c r="P1989" s="36"/>
      <c r="Q1989" s="36"/>
      <c r="R1989" s="36"/>
      <c r="S1989" s="36"/>
      <c r="T1989" s="36"/>
      <c r="U1989" s="36"/>
      <c r="V1989" s="36"/>
      <c r="W1989" s="36"/>
    </row>
    <row r="1990" spans="16:23" ht="50.15" customHeight="1" x14ac:dyDescent="0.35">
      <c r="P1990" s="36"/>
      <c r="Q1990" s="36"/>
      <c r="R1990" s="36"/>
      <c r="S1990" s="36"/>
      <c r="T1990" s="36"/>
      <c r="U1990" s="36"/>
      <c r="V1990" s="36"/>
      <c r="W1990" s="36"/>
    </row>
    <row r="1991" spans="16:23" ht="50.15" customHeight="1" x14ac:dyDescent="0.35">
      <c r="P1991" s="36"/>
      <c r="Q1991" s="36"/>
      <c r="R1991" s="36"/>
      <c r="S1991" s="36"/>
      <c r="T1991" s="36"/>
      <c r="U1991" s="36"/>
      <c r="V1991" s="36"/>
      <c r="W1991" s="36"/>
    </row>
    <row r="1992" spans="16:23" ht="50.15" customHeight="1" x14ac:dyDescent="0.35">
      <c r="P1992" s="36"/>
      <c r="Q1992" s="36"/>
      <c r="R1992" s="36"/>
      <c r="S1992" s="36"/>
      <c r="T1992" s="36"/>
      <c r="U1992" s="36"/>
      <c r="V1992" s="36"/>
      <c r="W1992" s="36"/>
    </row>
    <row r="1993" spans="16:23" ht="50.15" customHeight="1" x14ac:dyDescent="0.35">
      <c r="P1993" s="36"/>
      <c r="Q1993" s="36"/>
      <c r="R1993" s="36"/>
      <c r="S1993" s="36"/>
      <c r="T1993" s="36"/>
      <c r="U1993" s="36"/>
      <c r="V1993" s="36"/>
      <c r="W1993" s="36"/>
    </row>
    <row r="1994" spans="16:23" ht="50.15" customHeight="1" x14ac:dyDescent="0.35">
      <c r="P1994" s="36"/>
      <c r="Q1994" s="36"/>
      <c r="R1994" s="36"/>
      <c r="S1994" s="36"/>
      <c r="T1994" s="36"/>
      <c r="U1994" s="36"/>
      <c r="V1994" s="36"/>
      <c r="W1994" s="36"/>
    </row>
    <row r="1995" spans="16:23" ht="50.15" customHeight="1" x14ac:dyDescent="0.35">
      <c r="P1995" s="36"/>
      <c r="Q1995" s="36"/>
      <c r="R1995" s="36"/>
      <c r="S1995" s="36"/>
      <c r="T1995" s="36"/>
      <c r="U1995" s="36"/>
      <c r="V1995" s="36"/>
      <c r="W1995" s="36"/>
    </row>
    <row r="1996" spans="16:23" ht="50.15" customHeight="1" x14ac:dyDescent="0.35">
      <c r="P1996" s="36"/>
      <c r="Q1996" s="36"/>
      <c r="R1996" s="36"/>
      <c r="S1996" s="36"/>
      <c r="T1996" s="36"/>
      <c r="U1996" s="36"/>
      <c r="V1996" s="36"/>
      <c r="W1996" s="36"/>
    </row>
    <row r="1997" spans="16:23" ht="50.15" customHeight="1" x14ac:dyDescent="0.35">
      <c r="P1997" s="36"/>
      <c r="Q1997" s="36"/>
      <c r="R1997" s="36"/>
      <c r="S1997" s="36"/>
      <c r="T1997" s="36"/>
      <c r="U1997" s="36"/>
      <c r="V1997" s="36"/>
      <c r="W1997" s="36"/>
    </row>
    <row r="1998" spans="16:23" ht="50.15" customHeight="1" x14ac:dyDescent="0.35">
      <c r="P1998" s="36"/>
      <c r="Q1998" s="36"/>
      <c r="R1998" s="36"/>
      <c r="S1998" s="36"/>
      <c r="T1998" s="36"/>
      <c r="U1998" s="36"/>
      <c r="V1998" s="36"/>
      <c r="W1998" s="36"/>
    </row>
    <row r="1999" spans="16:23" ht="50.15" customHeight="1" x14ac:dyDescent="0.35">
      <c r="P1999" s="36"/>
      <c r="Q1999" s="36"/>
      <c r="R1999" s="36"/>
      <c r="S1999" s="36"/>
      <c r="T1999" s="36"/>
      <c r="U1999" s="36"/>
      <c r="V1999" s="36"/>
      <c r="W1999" s="36"/>
    </row>
    <row r="2000" spans="16:23" ht="50.15" customHeight="1" x14ac:dyDescent="0.35">
      <c r="P2000" s="36"/>
      <c r="Q2000" s="36"/>
      <c r="R2000" s="36"/>
      <c r="S2000" s="36"/>
      <c r="T2000" s="36"/>
      <c r="U2000" s="36"/>
      <c r="V2000" s="36"/>
      <c r="W2000" s="36"/>
    </row>
    <row r="2001" spans="16:23" ht="50.15" customHeight="1" x14ac:dyDescent="0.35">
      <c r="P2001" s="36"/>
      <c r="Q2001" s="36"/>
      <c r="R2001" s="36"/>
      <c r="S2001" s="36"/>
      <c r="T2001" s="36"/>
      <c r="U2001" s="36"/>
      <c r="V2001" s="36"/>
      <c r="W2001" s="36"/>
    </row>
    <row r="2002" spans="16:23" ht="50.15" customHeight="1" x14ac:dyDescent="0.35">
      <c r="P2002" s="36"/>
      <c r="Q2002" s="36"/>
      <c r="R2002" s="36"/>
      <c r="S2002" s="36"/>
      <c r="T2002" s="36"/>
      <c r="U2002" s="36"/>
      <c r="V2002" s="36"/>
      <c r="W2002" s="36"/>
    </row>
    <row r="2003" spans="16:23" ht="50.15" customHeight="1" x14ac:dyDescent="0.35">
      <c r="P2003" s="36"/>
      <c r="Q2003" s="36"/>
      <c r="R2003" s="36"/>
      <c r="S2003" s="36"/>
      <c r="T2003" s="36"/>
      <c r="U2003" s="36"/>
      <c r="V2003" s="36"/>
      <c r="W2003" s="36"/>
    </row>
    <row r="2004" spans="16:23" ht="50.15" customHeight="1" x14ac:dyDescent="0.35">
      <c r="P2004" s="36"/>
      <c r="Q2004" s="36"/>
      <c r="R2004" s="36"/>
      <c r="S2004" s="36"/>
      <c r="T2004" s="36"/>
      <c r="U2004" s="36"/>
      <c r="V2004" s="36"/>
      <c r="W2004" s="36"/>
    </row>
    <row r="2005" spans="16:23" ht="50.15" customHeight="1" x14ac:dyDescent="0.35">
      <c r="P2005" s="36"/>
      <c r="Q2005" s="36"/>
      <c r="R2005" s="36"/>
      <c r="S2005" s="36"/>
      <c r="T2005" s="36"/>
      <c r="U2005" s="36"/>
      <c r="V2005" s="36"/>
      <c r="W2005" s="36"/>
    </row>
    <row r="2006" spans="16:23" ht="50.15" customHeight="1" x14ac:dyDescent="0.35">
      <c r="P2006" s="36"/>
      <c r="Q2006" s="36"/>
      <c r="R2006" s="36"/>
      <c r="S2006" s="36"/>
      <c r="T2006" s="36"/>
      <c r="U2006" s="36"/>
      <c r="V2006" s="36"/>
      <c r="W2006" s="36"/>
    </row>
    <row r="2007" spans="16:23" ht="50.15" customHeight="1" x14ac:dyDescent="0.35">
      <c r="P2007" s="36"/>
      <c r="Q2007" s="36"/>
      <c r="R2007" s="36"/>
      <c r="S2007" s="36"/>
      <c r="T2007" s="36"/>
      <c r="U2007" s="36"/>
      <c r="V2007" s="36"/>
      <c r="W2007" s="36"/>
    </row>
    <row r="2008" spans="16:23" ht="50.15" customHeight="1" x14ac:dyDescent="0.35">
      <c r="P2008" s="36"/>
      <c r="Q2008" s="36"/>
      <c r="R2008" s="36"/>
      <c r="S2008" s="36"/>
      <c r="T2008" s="36"/>
      <c r="U2008" s="36"/>
      <c r="V2008" s="36"/>
      <c r="W2008" s="36"/>
    </row>
    <row r="2009" spans="16:23" ht="50.15" customHeight="1" x14ac:dyDescent="0.35">
      <c r="P2009" s="36"/>
      <c r="Q2009" s="36"/>
      <c r="R2009" s="36"/>
      <c r="S2009" s="36"/>
      <c r="T2009" s="36"/>
      <c r="U2009" s="36"/>
      <c r="V2009" s="36"/>
      <c r="W2009" s="36"/>
    </row>
    <row r="2010" spans="16:23" ht="50.15" customHeight="1" x14ac:dyDescent="0.35">
      <c r="P2010" s="36"/>
      <c r="Q2010" s="36"/>
      <c r="R2010" s="36"/>
      <c r="S2010" s="36"/>
      <c r="T2010" s="36"/>
      <c r="U2010" s="36"/>
      <c r="V2010" s="36"/>
      <c r="W2010" s="36"/>
    </row>
    <row r="2011" spans="16:23" ht="50.15" customHeight="1" x14ac:dyDescent="0.35">
      <c r="P2011" s="36"/>
      <c r="Q2011" s="36"/>
      <c r="R2011" s="36"/>
      <c r="S2011" s="36"/>
      <c r="T2011" s="36"/>
      <c r="U2011" s="36"/>
      <c r="V2011" s="36"/>
      <c r="W2011" s="36"/>
    </row>
    <row r="2012" spans="16:23" ht="50.15" customHeight="1" x14ac:dyDescent="0.35">
      <c r="P2012" s="36"/>
      <c r="Q2012" s="36"/>
      <c r="R2012" s="36"/>
      <c r="S2012" s="36"/>
      <c r="T2012" s="36"/>
      <c r="U2012" s="36"/>
      <c r="V2012" s="36"/>
      <c r="W2012" s="36"/>
    </row>
    <row r="2013" spans="16:23" ht="50.15" customHeight="1" x14ac:dyDescent="0.35">
      <c r="P2013" s="36"/>
      <c r="Q2013" s="36"/>
      <c r="R2013" s="36"/>
      <c r="S2013" s="36"/>
      <c r="T2013" s="36"/>
      <c r="U2013" s="36"/>
      <c r="V2013" s="36"/>
      <c r="W2013" s="36"/>
    </row>
    <row r="2014" spans="16:23" ht="50.15" customHeight="1" x14ac:dyDescent="0.35">
      <c r="P2014" s="36"/>
      <c r="Q2014" s="36"/>
      <c r="R2014" s="36"/>
      <c r="S2014" s="36"/>
      <c r="T2014" s="36"/>
      <c r="U2014" s="36"/>
      <c r="V2014" s="36"/>
      <c r="W2014" s="36"/>
    </row>
    <row r="2015" spans="16:23" ht="50.15" customHeight="1" x14ac:dyDescent="0.35">
      <c r="P2015" s="36"/>
      <c r="Q2015" s="36"/>
      <c r="R2015" s="36"/>
      <c r="S2015" s="36"/>
      <c r="T2015" s="36"/>
      <c r="U2015" s="36"/>
      <c r="V2015" s="36"/>
      <c r="W2015" s="36"/>
    </row>
    <row r="2016" spans="16:23" ht="50.15" customHeight="1" x14ac:dyDescent="0.35">
      <c r="P2016" s="36"/>
      <c r="Q2016" s="36"/>
      <c r="R2016" s="36"/>
      <c r="S2016" s="36"/>
      <c r="T2016" s="36"/>
      <c r="U2016" s="36"/>
      <c r="V2016" s="36"/>
      <c r="W2016" s="36"/>
    </row>
    <row r="2017" spans="16:23" ht="50.15" customHeight="1" x14ac:dyDescent="0.35">
      <c r="P2017" s="36"/>
      <c r="Q2017" s="36"/>
      <c r="R2017" s="36"/>
      <c r="S2017" s="36"/>
      <c r="T2017" s="36"/>
      <c r="U2017" s="36"/>
      <c r="V2017" s="36"/>
      <c r="W2017" s="36"/>
    </row>
    <row r="2018" spans="16:23" ht="50.15" customHeight="1" x14ac:dyDescent="0.35">
      <c r="P2018" s="36"/>
      <c r="Q2018" s="36"/>
      <c r="R2018" s="36"/>
      <c r="S2018" s="36"/>
      <c r="T2018" s="36"/>
      <c r="U2018" s="36"/>
      <c r="V2018" s="36"/>
      <c r="W2018" s="36"/>
    </row>
    <row r="2019" spans="16:23" ht="50.15" customHeight="1" x14ac:dyDescent="0.35">
      <c r="P2019" s="36"/>
      <c r="Q2019" s="36"/>
      <c r="R2019" s="36"/>
      <c r="S2019" s="36"/>
      <c r="T2019" s="36"/>
      <c r="U2019" s="36"/>
      <c r="V2019" s="36"/>
      <c r="W2019" s="36"/>
    </row>
    <row r="2020" spans="16:23" ht="50.15" customHeight="1" x14ac:dyDescent="0.35">
      <c r="P2020" s="36"/>
      <c r="Q2020" s="36"/>
      <c r="R2020" s="36"/>
      <c r="S2020" s="36"/>
      <c r="T2020" s="36"/>
      <c r="U2020" s="36"/>
      <c r="V2020" s="36"/>
      <c r="W2020" s="36"/>
    </row>
    <row r="2021" spans="16:23" ht="50.15" customHeight="1" x14ac:dyDescent="0.35">
      <c r="P2021" s="36"/>
      <c r="Q2021" s="36"/>
      <c r="R2021" s="36"/>
      <c r="S2021" s="36"/>
      <c r="T2021" s="36"/>
      <c r="U2021" s="36"/>
      <c r="V2021" s="36"/>
      <c r="W2021" s="36"/>
    </row>
    <row r="2022" spans="16:23" ht="50.15" customHeight="1" x14ac:dyDescent="0.35">
      <c r="P2022" s="36"/>
      <c r="Q2022" s="36"/>
      <c r="R2022" s="36"/>
      <c r="S2022" s="36"/>
      <c r="T2022" s="36"/>
      <c r="U2022" s="36"/>
      <c r="V2022" s="36"/>
      <c r="W2022" s="36"/>
    </row>
    <row r="2023" spans="16:23" ht="50.15" customHeight="1" x14ac:dyDescent="0.35">
      <c r="P2023" s="36"/>
      <c r="Q2023" s="36"/>
      <c r="R2023" s="36"/>
      <c r="S2023" s="36"/>
      <c r="T2023" s="36"/>
      <c r="U2023" s="36"/>
      <c r="V2023" s="36"/>
      <c r="W2023" s="36"/>
    </row>
    <row r="2024" spans="16:23" ht="50.15" customHeight="1" x14ac:dyDescent="0.35">
      <c r="P2024" s="36"/>
      <c r="Q2024" s="36"/>
      <c r="R2024" s="36"/>
      <c r="S2024" s="36"/>
      <c r="T2024" s="36"/>
      <c r="U2024" s="36"/>
      <c r="V2024" s="36"/>
      <c r="W2024" s="36"/>
    </row>
    <row r="2025" spans="16:23" ht="50.15" customHeight="1" x14ac:dyDescent="0.35">
      <c r="P2025" s="36"/>
      <c r="Q2025" s="36"/>
      <c r="R2025" s="36"/>
      <c r="S2025" s="36"/>
      <c r="T2025" s="36"/>
      <c r="U2025" s="36"/>
      <c r="V2025" s="36"/>
      <c r="W2025" s="36"/>
    </row>
    <row r="2026" spans="16:23" ht="50.15" customHeight="1" x14ac:dyDescent="0.35">
      <c r="P2026" s="36"/>
      <c r="Q2026" s="36"/>
      <c r="R2026" s="36"/>
      <c r="S2026" s="36"/>
      <c r="T2026" s="36"/>
      <c r="U2026" s="36"/>
      <c r="V2026" s="36"/>
      <c r="W2026" s="36"/>
    </row>
    <row r="2027" spans="16:23" ht="50.15" customHeight="1" x14ac:dyDescent="0.35">
      <c r="P2027" s="36"/>
      <c r="Q2027" s="36"/>
      <c r="R2027" s="36"/>
      <c r="S2027" s="36"/>
      <c r="T2027" s="36"/>
      <c r="U2027" s="36"/>
      <c r="V2027" s="36"/>
      <c r="W2027" s="36"/>
    </row>
    <row r="2028" spans="16:23" ht="50.15" customHeight="1" x14ac:dyDescent="0.35">
      <c r="P2028" s="36"/>
      <c r="Q2028" s="36"/>
      <c r="R2028" s="36"/>
      <c r="S2028" s="36"/>
      <c r="T2028" s="36"/>
      <c r="U2028" s="36"/>
      <c r="V2028" s="36"/>
      <c r="W2028" s="36"/>
    </row>
    <row r="2029" spans="16:23" ht="50.15" customHeight="1" x14ac:dyDescent="0.35">
      <c r="P2029" s="36"/>
      <c r="Q2029" s="36"/>
      <c r="R2029" s="36"/>
      <c r="S2029" s="36"/>
      <c r="T2029" s="36"/>
      <c r="U2029" s="36"/>
      <c r="V2029" s="36"/>
      <c r="W2029" s="36"/>
    </row>
    <row r="2030" spans="16:23" ht="50.15" customHeight="1" x14ac:dyDescent="0.35">
      <c r="P2030" s="36"/>
      <c r="Q2030" s="36"/>
      <c r="R2030" s="36"/>
      <c r="S2030" s="36"/>
      <c r="T2030" s="36"/>
      <c r="U2030" s="36"/>
      <c r="V2030" s="36"/>
      <c r="W2030" s="36"/>
    </row>
    <row r="2031" spans="16:23" ht="50.15" customHeight="1" x14ac:dyDescent="0.35">
      <c r="P2031" s="36"/>
      <c r="Q2031" s="36"/>
      <c r="R2031" s="36"/>
      <c r="S2031" s="36"/>
      <c r="T2031" s="36"/>
      <c r="U2031" s="36"/>
      <c r="V2031" s="36"/>
      <c r="W2031" s="36"/>
    </row>
    <row r="2032" spans="16:23" ht="50.15" customHeight="1" x14ac:dyDescent="0.35">
      <c r="P2032" s="36"/>
      <c r="Q2032" s="36"/>
      <c r="R2032" s="36"/>
      <c r="S2032" s="36"/>
      <c r="T2032" s="36"/>
      <c r="U2032" s="36"/>
      <c r="V2032" s="36"/>
      <c r="W2032" s="36"/>
    </row>
    <row r="2033" spans="16:23" ht="50.15" customHeight="1" x14ac:dyDescent="0.35">
      <c r="P2033" s="36"/>
      <c r="Q2033" s="36"/>
      <c r="R2033" s="36"/>
      <c r="S2033" s="36"/>
      <c r="T2033" s="36"/>
      <c r="U2033" s="36"/>
      <c r="V2033" s="36"/>
      <c r="W2033" s="36"/>
    </row>
    <row r="2034" spans="16:23" ht="50.15" customHeight="1" x14ac:dyDescent="0.35">
      <c r="P2034" s="36"/>
      <c r="Q2034" s="36"/>
      <c r="R2034" s="36"/>
      <c r="S2034" s="36"/>
      <c r="T2034" s="36"/>
      <c r="U2034" s="36"/>
      <c r="V2034" s="36"/>
      <c r="W2034" s="36"/>
    </row>
    <row r="2035" spans="16:23" ht="50.15" customHeight="1" x14ac:dyDescent="0.35">
      <c r="P2035" s="36"/>
      <c r="Q2035" s="36"/>
      <c r="R2035" s="36"/>
      <c r="S2035" s="36"/>
      <c r="T2035" s="36"/>
      <c r="U2035" s="36"/>
      <c r="V2035" s="36"/>
      <c r="W2035" s="36"/>
    </row>
    <row r="2036" spans="16:23" ht="50.15" customHeight="1" x14ac:dyDescent="0.35">
      <c r="P2036" s="36"/>
      <c r="Q2036" s="36"/>
      <c r="R2036" s="36"/>
      <c r="S2036" s="36"/>
      <c r="T2036" s="36"/>
      <c r="U2036" s="36"/>
      <c r="V2036" s="36"/>
      <c r="W2036" s="36"/>
    </row>
    <row r="2037" spans="16:23" ht="50.15" customHeight="1" x14ac:dyDescent="0.35">
      <c r="P2037" s="36"/>
      <c r="Q2037" s="36"/>
      <c r="R2037" s="36"/>
      <c r="S2037" s="36"/>
      <c r="T2037" s="36"/>
      <c r="U2037" s="36"/>
      <c r="V2037" s="36"/>
      <c r="W2037" s="36"/>
    </row>
    <row r="2038" spans="16:23" ht="50.15" customHeight="1" x14ac:dyDescent="0.35">
      <c r="P2038" s="36"/>
      <c r="Q2038" s="36"/>
      <c r="R2038" s="36"/>
      <c r="S2038" s="36"/>
      <c r="T2038" s="36"/>
      <c r="U2038" s="36"/>
      <c r="V2038" s="36"/>
      <c r="W2038" s="36"/>
    </row>
    <row r="2039" spans="16:23" ht="50.15" customHeight="1" x14ac:dyDescent="0.35">
      <c r="P2039" s="36"/>
      <c r="Q2039" s="36"/>
      <c r="R2039" s="36"/>
      <c r="S2039" s="36"/>
      <c r="T2039" s="36"/>
      <c r="U2039" s="36"/>
      <c r="V2039" s="36"/>
      <c r="W2039" s="36"/>
    </row>
    <row r="2040" spans="16:23" ht="50.15" customHeight="1" x14ac:dyDescent="0.35">
      <c r="P2040" s="36"/>
      <c r="Q2040" s="36"/>
      <c r="R2040" s="36"/>
      <c r="S2040" s="36"/>
      <c r="T2040" s="36"/>
      <c r="U2040" s="36"/>
      <c r="V2040" s="36"/>
      <c r="W2040" s="36"/>
    </row>
    <row r="2041" spans="16:23" ht="50.15" customHeight="1" x14ac:dyDescent="0.35">
      <c r="P2041" s="36"/>
      <c r="Q2041" s="36"/>
      <c r="R2041" s="36"/>
      <c r="S2041" s="36"/>
      <c r="T2041" s="36"/>
      <c r="U2041" s="36"/>
      <c r="V2041" s="36"/>
      <c r="W2041" s="36"/>
    </row>
    <row r="2042" spans="16:23" ht="50.15" customHeight="1" x14ac:dyDescent="0.35">
      <c r="P2042" s="36"/>
      <c r="Q2042" s="36"/>
      <c r="R2042" s="36"/>
      <c r="S2042" s="36"/>
      <c r="T2042" s="36"/>
      <c r="U2042" s="36"/>
      <c r="V2042" s="36"/>
      <c r="W2042" s="36"/>
    </row>
    <row r="2043" spans="16:23" ht="50.15" customHeight="1" x14ac:dyDescent="0.35">
      <c r="P2043" s="36"/>
      <c r="Q2043" s="36"/>
      <c r="R2043" s="36"/>
      <c r="S2043" s="36"/>
      <c r="T2043" s="36"/>
      <c r="U2043" s="36"/>
      <c r="V2043" s="36"/>
      <c r="W2043" s="36"/>
    </row>
    <row r="2044" spans="16:23" ht="50.15" customHeight="1" x14ac:dyDescent="0.35">
      <c r="P2044" s="36"/>
      <c r="Q2044" s="36"/>
      <c r="R2044" s="36"/>
      <c r="S2044" s="36"/>
      <c r="T2044" s="36"/>
      <c r="U2044" s="36"/>
      <c r="V2044" s="36"/>
      <c r="W2044" s="36"/>
    </row>
    <row r="2045" spans="16:23" ht="50.15" customHeight="1" x14ac:dyDescent="0.35">
      <c r="P2045" s="36"/>
      <c r="Q2045" s="36"/>
      <c r="R2045" s="36"/>
      <c r="S2045" s="36"/>
      <c r="T2045" s="36"/>
      <c r="U2045" s="36"/>
      <c r="V2045" s="36"/>
      <c r="W2045" s="36"/>
    </row>
    <row r="2046" spans="16:23" ht="50.15" customHeight="1" x14ac:dyDescent="0.35">
      <c r="P2046" s="36"/>
      <c r="Q2046" s="36"/>
      <c r="R2046" s="36"/>
      <c r="S2046" s="36"/>
      <c r="T2046" s="36"/>
      <c r="U2046" s="36"/>
      <c r="V2046" s="36"/>
      <c r="W2046" s="36"/>
    </row>
    <row r="2047" spans="16:23" ht="50.15" customHeight="1" x14ac:dyDescent="0.35">
      <c r="P2047" s="36"/>
      <c r="Q2047" s="36"/>
      <c r="R2047" s="36"/>
      <c r="S2047" s="36"/>
      <c r="T2047" s="36"/>
      <c r="U2047" s="36"/>
      <c r="V2047" s="36"/>
      <c r="W2047" s="36"/>
    </row>
    <row r="2048" spans="16:23" ht="50.15" customHeight="1" x14ac:dyDescent="0.35">
      <c r="P2048" s="36"/>
      <c r="Q2048" s="36"/>
      <c r="R2048" s="36"/>
      <c r="S2048" s="36"/>
      <c r="T2048" s="36"/>
      <c r="U2048" s="36"/>
      <c r="V2048" s="36"/>
      <c r="W2048" s="36"/>
    </row>
    <row r="2049" spans="16:23" ht="50.15" customHeight="1" x14ac:dyDescent="0.35">
      <c r="P2049" s="36"/>
      <c r="Q2049" s="36"/>
      <c r="R2049" s="36"/>
      <c r="S2049" s="36"/>
      <c r="T2049" s="36"/>
      <c r="U2049" s="36"/>
      <c r="V2049" s="36"/>
      <c r="W2049" s="36"/>
    </row>
  </sheetData>
  <sheetProtection selectLockedCells="1" autoFilter="0" pivotTables="0" selectUnlockedCells="1"/>
  <mergeCells count="1">
    <mergeCell ref="E1:F1"/>
  </mergeCells>
  <conditionalFormatting sqref="F953:F955">
    <cfRule type="duplicateValues" dxfId="1" priority="4"/>
  </conditionalFormatting>
  <conditionalFormatting sqref="E1906:F1906 E937:F943 E950:F952 E944:E949 E932:E936 E728 E971:E979 E1839:E1849 E1850:F1852">
    <cfRule type="duplicateValues" dxfId="0" priority="7"/>
  </conditionalFormatting>
  <hyperlinks>
    <hyperlink ref="AT443" r:id="rId1" display="rodrigue.loredon@collectivitedemartinique.mq"/>
    <hyperlink ref="AT831" r:id="rId2" display="ketty.nguela@collectivitedemartinique.mq"/>
    <hyperlink ref="AT442" r:id="rId3" display="rorigue.loredon@collectivitedemartinique.mq"/>
    <hyperlink ref="AT629" r:id="rId4" display="frederique.dradem@collectivitedemartinique.mq"/>
    <hyperlink ref="AT843" r:id="rId5" display="jacline.golvat@collectivitedemartinique.mq"/>
    <hyperlink ref="AT842" r:id="rId6" display="jacline.golvat@collectivitedemartinique.mq"/>
    <hyperlink ref="AT841" r:id="rId7" display="jacline.golvat@collectivitedemartinique.mq"/>
    <hyperlink ref="AT840" r:id="rId8" display="jacline.golvat@collectivitedemartinique.mq"/>
    <hyperlink ref="AT839" r:id="rId9" display="jacline.golvat@collectivitedemartinique.mq"/>
    <hyperlink ref="AT838" r:id="rId10" display="jacline.golvat@collectivitedemartinique.mq"/>
    <hyperlink ref="AT816" r:id="rId11" display="jacline.golvat@collectivitedemartinique.mq"/>
    <hyperlink ref="AT771" r:id="rId12" display="christelle.ichiza-imaho@collectivitedemartinique.mq"/>
    <hyperlink ref="AT770" r:id="rId13" display="mariealice.leres@collectivitedemartinique.mq"/>
    <hyperlink ref="AT769" r:id="rId14" display="mariealice.leres@collectivitedemartinique.mq"/>
    <hyperlink ref="AT441" r:id="rId15" display="clarisse.peraste@collectivitedemartinique.mq"/>
    <hyperlink ref="AT666" r:id="rId16" display="christelle.ichiza-imaho@colle@ctivitedemartinique.mq"/>
    <hyperlink ref="AL666" r:id="rId17" display="christelle.ichiza-imaho@colle@ctivitedemartinique.mq"/>
    <hyperlink ref="AL441" r:id="rId18" display="clarisse.peraste@collectivitedemartinique.mq"/>
    <hyperlink ref="AL769" r:id="rId19" display="mariealice.leres@collectivitedemartinique.mq"/>
    <hyperlink ref="AL629" r:id="rId20" display="frederique.dradem@collectivitedemartinique.mq"/>
    <hyperlink ref="AL442" r:id="rId21" display="rorigue.loredon@collectivitedemartinique.mq"/>
    <hyperlink ref="AL831" r:id="rId22" display="ketty.nguela@collectivitedemartinique.mq"/>
    <hyperlink ref="AL443" r:id="rId23" display="rodrigue.loredon@collectivitedemartinique.mq"/>
    <hyperlink ref="F39" r:id="rId24" display="katia.rochefort@parm.mq"/>
    <hyperlink ref="F100" r:id="rId25" display="cerod972@gmail.com"/>
    <hyperlink ref="F101" r:id="rId26" display="aer972@orange.fr"/>
    <hyperlink ref="AT789" r:id="rId27" display="jacline.golvat@collectivitedemartinique.mq"/>
    <hyperlink ref="AT910" r:id="rId28" display="christelle.ichiza-imaho@colle@ctivitedemartinique.mq"/>
    <hyperlink ref="AT881" r:id="rId29" display="clarisse.peraste@collectivitedemartinique.mq"/>
    <hyperlink ref="AT764" r:id="rId30" display="mariealice.leres@collectivitedemartinique.mq"/>
    <hyperlink ref="AT22" r:id="rId31" display="mariealice.leres@collectivitedemartinique.mq"/>
    <hyperlink ref="AT914" r:id="rId32" display="christelle.ichiza-imaho@collectivitedemartinique.mq"/>
    <hyperlink ref="AT604" r:id="rId33" display="jacline.golvat@collectivitedemartinique.mq"/>
    <hyperlink ref="AT605" r:id="rId34" display="jacline.golvat@collectivitedemartinique.mq"/>
    <hyperlink ref="AT458" r:id="rId35" display="jacline.golvat@collectivitedemartinique.mq"/>
    <hyperlink ref="AT459" r:id="rId36" display="jacline.golvat@collectivitedemartinique.mq"/>
    <hyperlink ref="AT460" r:id="rId37" display="jacline.golvat@collectivitedemartinique.mq"/>
    <hyperlink ref="AT765" r:id="rId38" display="jacline.golvat@collectivitedemartinique.mq"/>
    <hyperlink ref="AT766" r:id="rId39" display="christelle.ichiza-imaho@colle@ctivitedemartinique.mq"/>
    <hyperlink ref="AT767" r:id="rId40" display="jacline.golvat@collectivitedemartinique.mq"/>
    <hyperlink ref="AT768" r:id="rId41" display="jacline.golvat@collectivitedemartinique.mq"/>
    <hyperlink ref="AT457" r:id="rId42" display="christelle.ichiza-imaho@colle@ctivitedemartinique.mq"/>
    <hyperlink ref="AT880" r:id="rId43" display="frederique.dradem@collectivitedemartinique.mq"/>
    <hyperlink ref="AT908" r:id="rId44" display="rorigue.loredon@collectivitedemartinique.mq"/>
    <hyperlink ref="AT857" r:id="rId45" display="annick.moulin@collectivitedemartinique.mq"/>
    <hyperlink ref="AT853" r:id="rId46" display="mariealice.leres@collectivitedemartinique.mq"/>
    <hyperlink ref="AT854" r:id="rId47" display="ketty.nguela@collectivitedemartinique.mq"/>
    <hyperlink ref="AT909" r:id="rId48" display="rodrigue.loredon@collectivitedemartinique.mq"/>
    <hyperlink ref="AT825" r:id="rId49" display="annick.moulin@collectivitedemartinique.mq"/>
    <hyperlink ref="AS827" r:id="rId50" display="lucette.lepel@collectivitedemartinique.mq"/>
    <hyperlink ref="AS830" r:id="rId51" display="syndra.saint-aime@collectivitedemartinique.mq"/>
    <hyperlink ref="AS628" r:id="rId52" display="annick.moulin@collectivitedemartinique.mq"/>
    <hyperlink ref="AS794" r:id="rId53" display="michele.michel@collectivitedemartinique.mq"/>
    <hyperlink ref="AS627" r:id="rId54" display="vincent.veronique@collectivitedemartinique.mq"/>
    <hyperlink ref="AS828" r:id="rId55" display="rodrigue.loredon@collectivitedemartinique.mq"/>
    <hyperlink ref="AS829" r:id="rId56" display="frederique.dradem@collectivitedemartinique.mq"/>
    <hyperlink ref="AS460" r:id="rId57" display="lucette.lepel@collectivitedemartinique.mq"/>
    <hyperlink ref="AS767" r:id="rId58" display="syndra.saint-aime@collectivitedemartinique.mq"/>
    <hyperlink ref="AS855" r:id="rId59" display="annick.moulin@collectivitedemartinique.mq"/>
    <hyperlink ref="AS914" r:id="rId60" display="michele.michel@collectivitedemartinique.mq"/>
    <hyperlink ref="AS854" r:id="rId61" display="vincent.veronique@collectivitedemartinique.mq"/>
    <hyperlink ref="AS765" r:id="rId62" display="rodrigue.loredon@collectivitedemartinique.mq"/>
    <hyperlink ref="AS766" r:id="rId63" display="frederique.dradem@collectivitedemartinique.mq"/>
    <hyperlink ref="AS619" r:id="rId64" display="marie-alice.leres@collectivitedemartinique.mq"/>
    <hyperlink ref="AS620" r:id="rId65" display="marie-alice.leres@collectivitedemartinique.mq"/>
    <hyperlink ref="AS621" r:id="rId66" display="marie-alice.leres@collectivitedemartinique.mq"/>
    <hyperlink ref="AS623" r:id="rId67" display="marie-alice.leres@collectivitedemartinique.mq"/>
    <hyperlink ref="AS624" r:id="rId68" display="marie-alice.leres@collectivitedemartinique.mq"/>
    <hyperlink ref="AS625" r:id="rId69" display="marie-alice.leres@collectivitedemartinique.mq"/>
    <hyperlink ref="AS616" r:id="rId70" display="lucette.lepel@collectivitedemartinique,mq"/>
    <hyperlink ref="AS614" r:id="rId71" display="clarisse.peraste@collectivitedemartinique,mq"/>
    <hyperlink ref="AS615" r:id="rId72" display="claudine.octave@collectivitedemartinique,mq"/>
    <hyperlink ref="AS443" r:id="rId73" display="vincent.veronique@collectivitedemartinique.mq"/>
    <hyperlink ref="AS612" r:id="rId74" display="feader.daaf972@agriculture.gouv.fr"/>
    <hyperlink ref="AS610" r:id="rId75" display="feader.daaf972@agriculture.gouv.fr"/>
    <hyperlink ref="AS769:AS771" r:id="rId76" display="feader.daaf972@agriculture.gouv.fr"/>
    <hyperlink ref="AS770" r:id="rId77" display="feader.daaf972@agriculture.gouv.fr"/>
    <hyperlink ref="AS607" r:id="rId78" display="feader.daaf972@agriculture.gouv.fr"/>
    <hyperlink ref="AS609" r:id="rId79" display="feader.daaf972@agriculture.gouv.fr"/>
    <hyperlink ref="AS611" r:id="rId80" display="feader.daaf972@agriculture.gouv.fr"/>
    <hyperlink ref="AS838" r:id="rId81" display="feader.daaf972@agriculture.gouv.fr"/>
    <hyperlink ref="AS840" r:id="rId82" display="feader.daaf972@agriculture.gouv.fr"/>
    <hyperlink ref="AS816" r:id="rId83" display="feader.daaf972@agriculture.gouv.fr"/>
    <hyperlink ref="AS841" r:id="rId84" display="feader.daaf972@agriculture.gouv.fr"/>
    <hyperlink ref="AS842" r:id="rId85" display="feader.daaf972@agriculture.gouv.fr"/>
    <hyperlink ref="AS843" r:id="rId86" display="feader.daaf972@agriculture.gouv.fr"/>
    <hyperlink ref="AS839" r:id="rId87" display="feader.daaf972@agriculture.gouv.fr"/>
    <hyperlink ref="AL839" r:id="rId88" display="feader.daaf972@agriculture.gouv.fr"/>
    <hyperlink ref="AL843" r:id="rId89" display="feader.daaf972@agriculture.gouv.fr"/>
    <hyperlink ref="AL842" r:id="rId90" display="feader.daaf972@agriculture.gouv.fr"/>
    <hyperlink ref="AL841" r:id="rId91" display="feader.daaf972@agriculture.gouv.fr"/>
    <hyperlink ref="AL816" r:id="rId92" display="feader.daaf972@agriculture.gouv.fr"/>
    <hyperlink ref="AL840" r:id="rId93" display="feader.daaf972@agriculture.gouv.fr"/>
    <hyperlink ref="AL838" r:id="rId94" display="feader.daaf972@agriculture.gouv.fr"/>
    <hyperlink ref="AL612" r:id="rId95" display="feader.daaf972@agriculture.gouv.fr"/>
    <hyperlink ref="AL611" r:id="rId96" display="feader.daaf972@agriculture.gouv.fr"/>
    <hyperlink ref="AL610" r:id="rId97" display="feader.daaf972@agriculture.gouv.fr"/>
    <hyperlink ref="AL609" r:id="rId98" display="feader.daaf972@agriculture.gouv.fr"/>
    <hyperlink ref="AL607" r:id="rId99" display="feader.daaf972@agriculture.gouv.fr"/>
    <hyperlink ref="AL769:AL771" r:id="rId100" display="feader.daaf972@agriculture.gouv.fr"/>
    <hyperlink ref="AL770" r:id="rId101" display="feader.daaf972@agriculture.gouv.fr"/>
    <hyperlink ref="AJ769:AJ771" r:id="rId102" display="feader.daaf972@agriculture.gouv.fr"/>
    <hyperlink ref="AJ770" r:id="rId103" display="feader.daaf972@agriculture.gouv.fr"/>
    <hyperlink ref="AJ607" r:id="rId104" display="feader.daaf972@agriculture.gouv.fr"/>
    <hyperlink ref="AJ609" r:id="rId105" display="feader.daaf972@agriculture.gouv.fr"/>
    <hyperlink ref="AJ610" r:id="rId106" display="feader.daaf972@agriculture.gouv.fr"/>
    <hyperlink ref="AJ611" r:id="rId107" display="feader.daaf972@agriculture.gouv.fr"/>
    <hyperlink ref="AJ612" r:id="rId108" display="feader.daaf972@agriculture.gouv.fr"/>
    <hyperlink ref="AJ838" r:id="rId109" display="feader.daaf972@agriculture.gouv.fr"/>
    <hyperlink ref="AJ840" r:id="rId110" display="feader.daaf972@agriculture.gouv.fr"/>
    <hyperlink ref="AJ816" r:id="rId111" display="feader.daaf972@agriculture.gouv.fr"/>
    <hyperlink ref="AJ841" r:id="rId112" display="feader.daaf972@agriculture.gouv.fr"/>
    <hyperlink ref="AJ842" r:id="rId113" display="feader.daaf972@agriculture.gouv.fr"/>
    <hyperlink ref="AJ843" r:id="rId114" display="feader.daaf972@agriculture.gouv.fr"/>
    <hyperlink ref="AJ839" r:id="rId115" display="feader.daaf972@agriculture.gouv.fr"/>
    <hyperlink ref="AE769:AE771" r:id="rId116" display="feader.daaf972@agriculture.gouv.fr"/>
    <hyperlink ref="AE770" r:id="rId117" display="feader.daaf972@agriculture.gouv.fr"/>
    <hyperlink ref="AE607" r:id="rId118" display="feader.daaf972@agriculture.gouv.fr"/>
    <hyperlink ref="AE609" r:id="rId119" display="feader.daaf972@agriculture.gouv.fr"/>
    <hyperlink ref="AE610" r:id="rId120" display="feader.daaf972@agriculture.gouv.fr"/>
    <hyperlink ref="AE611" r:id="rId121" display="feader.daaf972@agriculture.gouv.fr"/>
    <hyperlink ref="AE612" r:id="rId122" display="feader.daaf972@agriculture.gouv.fr"/>
    <hyperlink ref="AE838" r:id="rId123" display="feader.daaf972@agriculture.gouv.fr"/>
    <hyperlink ref="AE840" r:id="rId124" display="feader.daaf972@agriculture.gouv.fr"/>
    <hyperlink ref="AE816" r:id="rId125" display="feader.daaf972@agriculture.gouv.fr"/>
    <hyperlink ref="AE841" r:id="rId126" display="feader.daaf972@agriculture.gouv.fr"/>
    <hyperlink ref="AE842" r:id="rId127" display="feader.daaf972@agriculture.gouv.fr"/>
    <hyperlink ref="AE843" r:id="rId128" display="feader.daaf972@agriculture.gouv.fr"/>
    <hyperlink ref="AE839" r:id="rId129" display="feader.daaf972@agriculture.gouv.fr"/>
    <hyperlink ref="AT439" r:id="rId130" display="daaf.feader@agriculture.gouv.fr"/>
    <hyperlink ref="AT440" r:id="rId131" display="daaf.feader@agriculture.gouv.fr"/>
    <hyperlink ref="AT438" r:id="rId132" display="daaf.feader@agriculture.gouv.fr"/>
    <hyperlink ref="AT437" r:id="rId133" display="daaf.feader@agriculture.gouv.fr"/>
    <hyperlink ref="AT631" r:id="rId134" display="joelle.grolleau@collectivitedemartinique.mq"/>
    <hyperlink ref="AL439" r:id="rId135" display="jacline.golvat@collectivitedemartinique.mq"/>
    <hyperlink ref="AL440" r:id="rId136" display="mariealice.leres@collectivitedemartinique.mq"/>
    <hyperlink ref="AL438" r:id="rId137" display="jacline.golvat@collectivitedemartinique.mq"/>
    <hyperlink ref="AL437" r:id="rId138" display="christelle.ichiza-imaho@colle@ctivitedemartinique.mq"/>
    <hyperlink ref="N82" r:id="rId139" display="aer972@orange.fr"/>
    <hyperlink ref="N81" r:id="rId140" display="cerod972@gmail.com"/>
    <hyperlink ref="N89" r:id="rId141" display="jean.hilderal@orange.fr"/>
    <hyperlink ref="N88" r:id="rId142" display="jean.hilderal@orange.fr"/>
    <hyperlink ref="N84" r:id="rId143" display="katia.rochefort@parm.mq"/>
    <hyperlink ref="N985" r:id="rId144" display="dr.martinique@onf.fr"/>
    <hyperlink ref="N101" r:id="rId145" display="matniknotik@live.fr"/>
    <hyperlink ref="N39" r:id="rId146" display="katia.rochefort@parm.mq"/>
    <hyperlink ref="N100" r:id="rId147" display="cerod972@gmail.com"/>
    <hyperlink ref="N41" r:id="rId148" display="katia.rochefort@parm.mq"/>
    <hyperlink ref="N102" r:id="rId149" display="jean.hilderal@orange.fr"/>
    <hyperlink ref="N103" r:id="rId150" display="jean.hilderal@orange.fr"/>
  </hyperlinks>
  <pageMargins left="0.7" right="0.7" top="0.75" bottom="0.75" header="0.3" footer="0.3"/>
  <pageSetup paperSize="9" orientation="portrait" r:id="rId151"/>
  <drawing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24 juillet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Audrey</dc:creator>
  <cp:lastModifiedBy>HIERSO Nathalie</cp:lastModifiedBy>
  <dcterms:created xsi:type="dcterms:W3CDTF">2025-02-25T13:59:50Z</dcterms:created>
  <dcterms:modified xsi:type="dcterms:W3CDTF">2025-08-08T16:45:02Z</dcterms:modified>
</cp:coreProperties>
</file>